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5" tabRatio="731" activeTab="0"/>
  </bookViews>
  <sheets>
    <sheet name="Main" sheetId="1" r:id="rId1"/>
    <sheet name="Details by Location" sheetId="2" r:id="rId2"/>
    <sheet name="Vendor's Compensation Calc" sheetId="3" r:id="rId3"/>
    <sheet name="Rates" sheetId="4" state="hidden" r:id="rId4"/>
  </sheets>
  <externalReferences>
    <externalReference r:id="rId7"/>
  </externalReferences>
  <definedNames>
    <definedName name="YesNo">'[1]Rates'!$H$1:$I$1</definedName>
  </definedNames>
  <calcPr fullCalcOnLoad="1"/>
</workbook>
</file>

<file path=xl/sharedStrings.xml><?xml version="1.0" encoding="utf-8"?>
<sst xmlns="http://schemas.openxmlformats.org/spreadsheetml/2006/main" count="46" uniqueCount="39">
  <si>
    <t>STATE HOTEL-MOTEL FEE RETURN</t>
  </si>
  <si>
    <t>Period End Date</t>
  </si>
  <si>
    <t>Amended</t>
  </si>
  <si>
    <t>Transaction Detail</t>
  </si>
  <si>
    <t>Rate</t>
  </si>
  <si>
    <t>Total Fee</t>
  </si>
  <si>
    <t>Total Amount Due</t>
  </si>
  <si>
    <t>Details by Location</t>
  </si>
  <si>
    <t>Sales Tax Number</t>
  </si>
  <si>
    <t>Transactions per Location</t>
  </si>
  <si>
    <t>Fee</t>
  </si>
  <si>
    <t>Vendor's Compensation Calculation</t>
  </si>
  <si>
    <t>Vendors Comp</t>
  </si>
  <si>
    <t>State Hotel-Motel Fee (First $3,000)</t>
  </si>
  <si>
    <t>State Hotel-Motel Fee (Over $3,000)</t>
  </si>
  <si>
    <t>Main ««</t>
  </si>
  <si>
    <t>Vendor's Comp First $3000</t>
  </si>
  <si>
    <t>Vendor's Comp Over $3000</t>
  </si>
  <si>
    <t>Total Vendor's Compensation</t>
  </si>
  <si>
    <t>VC First $3000</t>
  </si>
  <si>
    <t>VC After $3000</t>
  </si>
  <si>
    <t>VC First 3000</t>
  </si>
  <si>
    <t>Vendor's Comp Threshold</t>
  </si>
  <si>
    <t>VC Over 3000</t>
  </si>
  <si>
    <t xml:space="preserve">  Note: </t>
  </si>
  <si>
    <r>
      <rPr>
        <sz val="10"/>
        <rFont val="Microsoft Sans Serif"/>
        <family val="2"/>
      </rPr>
      <t>Full Vendors Compensation (VC) may not be calculated on this worksheet.  Correct VC will be applied once this file is imported into GTC.</t>
    </r>
    <r>
      <rPr>
        <sz val="8.25"/>
        <rFont val="Microsoft Sans Serif"/>
        <family val="2"/>
      </rPr>
      <t xml:space="preserve">
</t>
    </r>
  </si>
  <si>
    <t>Amended Checkbox</t>
  </si>
  <si>
    <t>Vendor's Compensation ««</t>
  </si>
  <si>
    <t>Total Transactions ««</t>
  </si>
  <si>
    <t>State Hotel-Motel Fee</t>
  </si>
  <si>
    <t>Vendor's Comp</t>
  </si>
  <si>
    <t>Today</t>
  </si>
  <si>
    <t>Due Date</t>
  </si>
  <si>
    <t>VC Allowed</t>
  </si>
  <si>
    <t>Total Fee Collected</t>
  </si>
  <si>
    <t>No Activity</t>
  </si>
  <si>
    <t>Yes</t>
  </si>
  <si>
    <t>No</t>
  </si>
  <si>
    <t>*Enter the Sales tax number for each location without any dashes.  Ex 308123456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</si>
</sst>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00"/>
    <numFmt numFmtId="166" formatCode="_(* #,##0_);_(* \(#,##0\);_(* &quot;-&quot;??_);_(@_)"/>
  </numFmts>
  <fonts count="59">
    <font>
      <sz val="11"/>
      <color theme="1"/>
      <name val="Calibri"/>
      <family val="2"/>
    </font>
    <font>
      <sz val="11"/>
      <color indexed="8"/>
      <name val="Calibri"/>
      <family val="2"/>
    </font>
    <font>
      <sz val="8.25"/>
      <name val="Microsoft Sans Serif"/>
      <family val="2"/>
    </font>
    <font>
      <u val="single"/>
      <sz val="8.25"/>
      <color indexed="12"/>
      <name val="Microsoft Sans Serif"/>
      <family val="2"/>
    </font>
    <font>
      <b/>
      <sz val="16"/>
      <name val="Microsoft Sans Serif"/>
      <family val="2"/>
    </font>
    <font>
      <b/>
      <sz val="10"/>
      <name val="Microsoft Sans Serif"/>
      <family val="2"/>
    </font>
    <font>
      <sz val="10"/>
      <name val="Microsoft Sans Serif"/>
      <family val="2"/>
    </font>
    <font>
      <sz val="8.25"/>
      <color indexed="9"/>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Microsoft Sans Serif"/>
      <family val="2"/>
    </font>
    <font>
      <sz val="11"/>
      <color indexed="8"/>
      <name val="Microsoft Sans Serif"/>
      <family val="2"/>
    </font>
    <font>
      <sz val="16"/>
      <color indexed="8"/>
      <name val="Microsoft Sans Serif"/>
      <family val="2"/>
    </font>
    <font>
      <sz val="11"/>
      <color indexed="9"/>
      <name val="Microsoft Sans Serif"/>
      <family val="2"/>
    </font>
    <font>
      <sz val="8.5"/>
      <color indexed="8"/>
      <name val="Microsoft Sans Serif"/>
      <family val="2"/>
    </font>
    <font>
      <b/>
      <sz val="12"/>
      <color indexed="8"/>
      <name val="Microsoft Sans Serif"/>
      <family val="2"/>
    </font>
    <font>
      <b/>
      <sz val="16"/>
      <color indexed="8"/>
      <name val="Microsoft Sans Serif"/>
      <family val="2"/>
    </font>
    <font>
      <b/>
      <sz val="8.5"/>
      <color indexed="8"/>
      <name val="Microsoft Sans Serif"/>
      <family val="2"/>
    </font>
    <font>
      <b/>
      <u val="single"/>
      <sz val="10"/>
      <color indexed="8"/>
      <name val="Microsoft Sans Serif"/>
      <family val="0"/>
    </font>
    <font>
      <sz val="10"/>
      <color indexed="8"/>
      <name val="Microsoft Sans Serif"/>
      <family val="0"/>
    </font>
    <font>
      <i/>
      <sz val="10"/>
      <color indexed="8"/>
      <name val="Microsoft Sans Serif"/>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Microsoft Sans Serif"/>
      <family val="2"/>
    </font>
    <font>
      <sz val="11"/>
      <color theme="0"/>
      <name val="Microsoft Sans Serif"/>
      <family val="2"/>
    </font>
    <font>
      <sz val="8.5"/>
      <color theme="1"/>
      <name val="Microsoft Sans Serif"/>
      <family val="2"/>
    </font>
    <font>
      <b/>
      <sz val="12"/>
      <color theme="1"/>
      <name val="Microsoft Sans Serif"/>
      <family val="2"/>
    </font>
    <font>
      <b/>
      <sz val="8.5"/>
      <color theme="1"/>
      <name val="Microsoft Sans Serif"/>
      <family val="2"/>
    </font>
    <font>
      <sz val="16"/>
      <color theme="1"/>
      <name val="Microsoft Sans Serif"/>
      <family val="2"/>
    </font>
    <font>
      <b/>
      <sz val="16"/>
      <color theme="1"/>
      <name val="Microsoft Sans Serif"/>
      <family val="2"/>
    </font>
    <font>
      <b/>
      <sz val="10"/>
      <color theme="1"/>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2" fillId="0" borderId="0">
      <alignment/>
      <protection locked="0"/>
    </xf>
    <xf numFmtId="0" fontId="2" fillId="0" borderId="0">
      <alignment/>
      <protection locked="0"/>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3">
    <xf numFmtId="0" fontId="0" fillId="0" borderId="0" xfId="0" applyFont="1" applyAlignment="1">
      <alignment/>
    </xf>
    <xf numFmtId="165" fontId="2" fillId="33" borderId="10" xfId="57" applyNumberFormat="1" applyFill="1" applyBorder="1" applyAlignment="1" applyProtection="1">
      <alignment vertical="top"/>
      <protection hidden="1"/>
    </xf>
    <xf numFmtId="43" fontId="2" fillId="33" borderId="10" xfId="57" applyNumberFormat="1" applyFill="1" applyBorder="1" applyAlignment="1" applyProtection="1">
      <alignment vertical="top"/>
      <protection hidden="1"/>
    </xf>
    <xf numFmtId="164" fontId="2" fillId="33" borderId="10" xfId="57" applyNumberFormat="1" applyFill="1" applyBorder="1" applyAlignment="1" applyProtection="1">
      <alignment vertical="top"/>
      <protection hidden="1"/>
    </xf>
    <xf numFmtId="164" fontId="2" fillId="33" borderId="11" xfId="57" applyNumberFormat="1" applyFill="1" applyBorder="1" applyAlignment="1" applyProtection="1">
      <alignment vertical="top"/>
      <protection hidden="1"/>
    </xf>
    <xf numFmtId="43" fontId="2" fillId="33" borderId="11" xfId="57" applyNumberFormat="1" applyFill="1" applyBorder="1" applyAlignment="1" applyProtection="1">
      <alignment vertical="top"/>
      <protection hidden="1"/>
    </xf>
    <xf numFmtId="49" fontId="2" fillId="0" borderId="0" xfId="57" applyNumberFormat="1" applyAlignment="1" applyProtection="1">
      <alignment vertical="top"/>
      <protection hidden="1"/>
    </xf>
    <xf numFmtId="0" fontId="5" fillId="0" borderId="0" xfId="57" applyFont="1" applyFill="1" applyAlignment="1" applyProtection="1">
      <alignment vertical="top"/>
      <protection hidden="1"/>
    </xf>
    <xf numFmtId="14" fontId="0" fillId="0" borderId="0" xfId="0" applyNumberFormat="1" applyAlignment="1">
      <alignment/>
    </xf>
    <xf numFmtId="14" fontId="7" fillId="0" borderId="0" xfId="0" applyNumberFormat="1" applyFont="1" applyFill="1" applyAlignment="1" applyProtection="1">
      <alignment vertical="top"/>
      <protection hidden="1"/>
    </xf>
    <xf numFmtId="0" fontId="51" fillId="0" borderId="0" xfId="0" applyFont="1" applyAlignment="1" applyProtection="1">
      <alignment/>
      <protection hidden="1"/>
    </xf>
    <xf numFmtId="0" fontId="52" fillId="0" borderId="0" xfId="0" applyFont="1" applyAlignment="1" applyProtection="1">
      <alignment/>
      <protection hidden="1"/>
    </xf>
    <xf numFmtId="0" fontId="53" fillId="0" borderId="0" xfId="0" applyFont="1" applyAlignment="1" applyProtection="1">
      <alignment/>
      <protection hidden="1"/>
    </xf>
    <xf numFmtId="0" fontId="0" fillId="0" borderId="0" xfId="0" applyAlignment="1" applyProtection="1">
      <alignment/>
      <protection hidden="1"/>
    </xf>
    <xf numFmtId="14" fontId="53" fillId="0" borderId="10" xfId="0" applyNumberFormat="1" applyFont="1" applyBorder="1" applyAlignment="1" applyProtection="1">
      <alignment/>
      <protection hidden="1" locked="0"/>
    </xf>
    <xf numFmtId="0" fontId="0" fillId="0" borderId="0" xfId="56" applyAlignment="1" applyProtection="1">
      <alignment horizontal="center"/>
      <protection hidden="1" locked="0"/>
    </xf>
    <xf numFmtId="0" fontId="51" fillId="0" borderId="0" xfId="0" applyFont="1" applyAlignment="1" applyProtection="1">
      <alignment vertical="center"/>
      <protection hidden="1"/>
    </xf>
    <xf numFmtId="0" fontId="54" fillId="0" borderId="0" xfId="0" applyFont="1" applyAlignment="1" applyProtection="1">
      <alignment/>
      <protection hidden="1"/>
    </xf>
    <xf numFmtId="0" fontId="3" fillId="0" borderId="0" xfId="52" applyAlignment="1" applyProtection="1">
      <alignment/>
      <protection hidden="1"/>
    </xf>
    <xf numFmtId="39" fontId="0" fillId="5" borderId="2" xfId="18" applyNumberFormat="1" applyBorder="1" applyAlignment="1" applyProtection="1">
      <alignment/>
      <protection hidden="1"/>
    </xf>
    <xf numFmtId="43" fontId="0" fillId="5" borderId="2" xfId="18" applyNumberFormat="1" applyBorder="1" applyAlignment="1" applyProtection="1">
      <alignment/>
      <protection hidden="1"/>
    </xf>
    <xf numFmtId="0" fontId="2" fillId="0" borderId="0" xfId="57" applyAlignment="1" applyProtection="1">
      <alignment vertical="top"/>
      <protection hidden="1"/>
    </xf>
    <xf numFmtId="49" fontId="55" fillId="33" borderId="10" xfId="0" applyNumberFormat="1" applyFont="1" applyFill="1" applyBorder="1" applyAlignment="1" applyProtection="1">
      <alignment horizontal="center" vertical="center" wrapText="1"/>
      <protection hidden="1"/>
    </xf>
    <xf numFmtId="1" fontId="55" fillId="33" borderId="10" xfId="0" applyNumberFormat="1" applyFont="1" applyFill="1" applyBorder="1" applyAlignment="1" applyProtection="1">
      <alignment horizontal="center" vertical="center" wrapText="1"/>
      <protection hidden="1"/>
    </xf>
    <xf numFmtId="0" fontId="55" fillId="33" borderId="10" xfId="0" applyFont="1" applyFill="1" applyBorder="1" applyAlignment="1" applyProtection="1">
      <alignment horizontal="center" vertical="center" wrapText="1"/>
      <protection hidden="1"/>
    </xf>
    <xf numFmtId="43" fontId="55" fillId="33" borderId="10" xfId="42" applyFont="1" applyFill="1" applyBorder="1" applyAlignment="1" applyProtection="1">
      <alignment horizontal="center" vertical="center" wrapText="1"/>
      <protection hidden="1"/>
    </xf>
    <xf numFmtId="44" fontId="55" fillId="33" borderId="10" xfId="44" applyFont="1" applyFill="1" applyBorder="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49" fontId="51" fillId="0" borderId="10" xfId="0" applyNumberFormat="1" applyFont="1" applyBorder="1" applyAlignment="1" applyProtection="1">
      <alignment/>
      <protection hidden="1" locked="0"/>
    </xf>
    <xf numFmtId="1" fontId="51" fillId="0" borderId="10" xfId="0" applyNumberFormat="1" applyFont="1" applyBorder="1" applyAlignment="1" applyProtection="1">
      <alignment/>
      <protection hidden="1" locked="0"/>
    </xf>
    <xf numFmtId="2" fontId="51" fillId="33" borderId="10" xfId="0" applyNumberFormat="1" applyFont="1" applyFill="1" applyBorder="1" applyAlignment="1" applyProtection="1">
      <alignment/>
      <protection hidden="1"/>
    </xf>
    <xf numFmtId="43" fontId="51" fillId="33" borderId="10" xfId="42" applyFont="1" applyFill="1" applyBorder="1" applyAlignment="1" applyProtection="1">
      <alignment/>
      <protection hidden="1"/>
    </xf>
    <xf numFmtId="166" fontId="51" fillId="33" borderId="10" xfId="42" applyNumberFormat="1" applyFont="1" applyFill="1" applyBorder="1" applyAlignment="1" applyProtection="1">
      <alignment/>
      <protection hidden="1"/>
    </xf>
    <xf numFmtId="44" fontId="51" fillId="33" borderId="10" xfId="44" applyFont="1" applyFill="1" applyBorder="1" applyAlignment="1" applyProtection="1">
      <alignment/>
      <protection hidden="1"/>
    </xf>
    <xf numFmtId="44" fontId="51" fillId="33" borderId="10" xfId="0" applyNumberFormat="1" applyFont="1" applyFill="1" applyBorder="1" applyAlignment="1" applyProtection="1">
      <alignment/>
      <protection hidden="1"/>
    </xf>
    <xf numFmtId="1" fontId="51" fillId="0" borderId="0" xfId="0" applyNumberFormat="1" applyFont="1" applyAlignment="1" applyProtection="1">
      <alignment/>
      <protection hidden="1"/>
    </xf>
    <xf numFmtId="43" fontId="51" fillId="0" borderId="0" xfId="42" applyFont="1" applyAlignment="1" applyProtection="1">
      <alignment/>
      <protection hidden="1"/>
    </xf>
    <xf numFmtId="44" fontId="51" fillId="0" borderId="0" xfId="44" applyFont="1" applyAlignment="1" applyProtection="1">
      <alignment/>
      <protection hidden="1"/>
    </xf>
    <xf numFmtId="49" fontId="51" fillId="0" borderId="0" xfId="0" applyNumberFormat="1" applyFont="1" applyAlignment="1" applyProtection="1">
      <alignment/>
      <protection hidden="1"/>
    </xf>
    <xf numFmtId="0" fontId="2" fillId="0" borderId="0" xfId="57" applyAlignment="1" applyProtection="1">
      <alignment horizontal="center" vertical="top"/>
      <protection hidden="1"/>
    </xf>
    <xf numFmtId="43" fontId="2" fillId="0" borderId="0" xfId="57" applyNumberFormat="1" applyAlignment="1" applyProtection="1">
      <alignment vertical="top"/>
      <protection hidden="1"/>
    </xf>
    <xf numFmtId="0" fontId="56" fillId="33" borderId="12" xfId="0" applyFont="1" applyFill="1" applyBorder="1" applyAlignment="1" applyProtection="1">
      <alignment horizontal="center"/>
      <protection hidden="1"/>
    </xf>
    <xf numFmtId="0" fontId="56" fillId="33" borderId="13" xfId="0" applyFont="1" applyFill="1" applyBorder="1" applyAlignment="1" applyProtection="1">
      <alignment horizontal="center"/>
      <protection hidden="1"/>
    </xf>
    <xf numFmtId="0" fontId="56" fillId="33" borderId="14" xfId="0" applyFont="1" applyFill="1" applyBorder="1" applyAlignment="1" applyProtection="1">
      <alignment horizontal="center"/>
      <protection hidden="1"/>
    </xf>
    <xf numFmtId="0" fontId="2" fillId="0" borderId="15" xfId="58" applyFont="1" applyFill="1" applyBorder="1" applyAlignment="1" applyProtection="1">
      <alignment horizontal="left" vertical="top" wrapText="1"/>
      <protection hidden="1"/>
    </xf>
    <xf numFmtId="0" fontId="2" fillId="0" borderId="16" xfId="58" applyFont="1" applyFill="1" applyBorder="1" applyAlignment="1" applyProtection="1">
      <alignment horizontal="left" vertical="top" wrapText="1"/>
      <protection hidden="1"/>
    </xf>
    <xf numFmtId="0" fontId="2" fillId="0" borderId="17" xfId="58" applyFont="1" applyFill="1" applyBorder="1" applyAlignment="1" applyProtection="1">
      <alignment horizontal="left" vertical="top" wrapText="1"/>
      <protection hidden="1"/>
    </xf>
    <xf numFmtId="0" fontId="2" fillId="0" borderId="18" xfId="58" applyFont="1" applyFill="1" applyBorder="1" applyAlignment="1" applyProtection="1">
      <alignment horizontal="left" vertical="top" wrapText="1"/>
      <protection hidden="1"/>
    </xf>
    <xf numFmtId="0" fontId="2" fillId="0" borderId="0" xfId="58" applyFont="1" applyFill="1" applyBorder="1" applyAlignment="1" applyProtection="1">
      <alignment horizontal="left" vertical="top" wrapText="1"/>
      <protection hidden="1"/>
    </xf>
    <xf numFmtId="0" fontId="2" fillId="0" borderId="19" xfId="58" applyFont="1" applyFill="1" applyBorder="1" applyAlignment="1" applyProtection="1">
      <alignment horizontal="left" vertical="top" wrapText="1"/>
      <protection hidden="1"/>
    </xf>
    <xf numFmtId="0" fontId="2" fillId="0" borderId="20" xfId="58" applyFont="1" applyFill="1" applyBorder="1" applyAlignment="1" applyProtection="1">
      <alignment horizontal="left" vertical="top" wrapText="1"/>
      <protection hidden="1"/>
    </xf>
    <xf numFmtId="0" fontId="2" fillId="0" borderId="21" xfId="58" applyFont="1" applyFill="1" applyBorder="1" applyAlignment="1" applyProtection="1">
      <alignment horizontal="left" vertical="top" wrapText="1"/>
      <protection hidden="1"/>
    </xf>
    <xf numFmtId="0" fontId="2" fillId="0" borderId="22" xfId="58" applyFont="1" applyFill="1" applyBorder="1" applyAlignment="1" applyProtection="1">
      <alignment horizontal="left" vertical="top" wrapText="1"/>
      <protection hidden="1"/>
    </xf>
    <xf numFmtId="0" fontId="57" fillId="33" borderId="10" xfId="0" applyFont="1" applyFill="1" applyBorder="1" applyAlignment="1" applyProtection="1">
      <alignment horizontal="center"/>
      <protection hidden="1"/>
    </xf>
    <xf numFmtId="0" fontId="58" fillId="34" borderId="15" xfId="0" applyFont="1" applyFill="1" applyBorder="1" applyAlignment="1" applyProtection="1">
      <alignment horizontal="center" vertical="center" wrapText="1"/>
      <protection hidden="1"/>
    </xf>
    <xf numFmtId="0" fontId="58" fillId="34" borderId="16" xfId="0" applyFont="1" applyFill="1" applyBorder="1" applyAlignment="1" applyProtection="1">
      <alignment horizontal="center" vertical="center" wrapText="1"/>
      <protection hidden="1"/>
    </xf>
    <xf numFmtId="0" fontId="58" fillId="34" borderId="17" xfId="0" applyFont="1" applyFill="1" applyBorder="1" applyAlignment="1" applyProtection="1">
      <alignment horizontal="center" vertical="center" wrapText="1"/>
      <protection hidden="1"/>
    </xf>
    <xf numFmtId="0" fontId="58" fillId="34" borderId="20" xfId="0" applyFont="1" applyFill="1" applyBorder="1" applyAlignment="1" applyProtection="1">
      <alignment horizontal="center" vertical="center" wrapText="1"/>
      <protection hidden="1"/>
    </xf>
    <xf numFmtId="0" fontId="58" fillId="34" borderId="21" xfId="0" applyFont="1" applyFill="1" applyBorder="1" applyAlignment="1" applyProtection="1">
      <alignment horizontal="center" vertical="center" wrapText="1"/>
      <protection hidden="1"/>
    </xf>
    <xf numFmtId="0" fontId="58" fillId="34" borderId="22" xfId="0" applyFont="1" applyFill="1" applyBorder="1" applyAlignment="1" applyProtection="1">
      <alignment horizontal="center" vertical="center" wrapText="1"/>
      <protection hidden="1"/>
    </xf>
    <xf numFmtId="0" fontId="4" fillId="33" borderId="23" xfId="57" applyFont="1" applyFill="1" applyBorder="1" applyAlignment="1" applyProtection="1">
      <alignment horizontal="center" vertical="top"/>
      <protection hidden="1"/>
    </xf>
    <xf numFmtId="0" fontId="4" fillId="33" borderId="24" xfId="57" applyFont="1" applyFill="1" applyBorder="1" applyAlignment="1" applyProtection="1">
      <alignment horizontal="center" vertical="top"/>
      <protection hidden="1"/>
    </xf>
    <xf numFmtId="0" fontId="4" fillId="33" borderId="25" xfId="57" applyFont="1" applyFill="1" applyBorder="1" applyAlignment="1" applyProtection="1">
      <alignment horizontal="center" vertical="top"/>
      <protection hidden="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6" xfId="58"/>
    <cellStyle name="Note" xfId="59"/>
    <cellStyle name="Note 2" xfId="60"/>
    <cellStyle name="Note 2 2" xfId="61"/>
    <cellStyle name="Note 3" xfId="62"/>
    <cellStyle name="Note 3 2" xfId="63"/>
    <cellStyle name="Note 4" xfId="64"/>
    <cellStyle name="Note 4 2" xfId="65"/>
    <cellStyle name="Note 5" xfId="66"/>
    <cellStyle name="Output" xfId="67"/>
    <cellStyle name="Percent" xfId="68"/>
    <cellStyle name="Title" xfId="69"/>
    <cellStyle name="Total" xfId="70"/>
    <cellStyle name="Warning Text" xfId="71"/>
  </cellStyles>
  <dxfs count="3">
    <dxf>
      <fill>
        <patternFill>
          <bgColor rgb="FFFFC000"/>
        </patternFill>
      </fill>
    </dxf>
    <dxf>
      <font>
        <color indexed="8"/>
      </font>
    </dxf>
    <dxf>
      <font>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11</xdr:col>
      <xdr:colOff>38100</xdr:colOff>
      <xdr:row>34</xdr:row>
      <xdr:rowOff>133350</xdr:rowOff>
    </xdr:to>
    <xdr:grpSp>
      <xdr:nvGrpSpPr>
        <xdr:cNvPr id="1" name="Group 2"/>
        <xdr:cNvGrpSpPr>
          <a:grpSpLocks/>
        </xdr:cNvGrpSpPr>
      </xdr:nvGrpSpPr>
      <xdr:grpSpPr>
        <a:xfrm>
          <a:off x="866775" y="3171825"/>
          <a:ext cx="7124700" cy="3562350"/>
          <a:chOff x="438234" y="3952875"/>
          <a:chExt cx="7658016" cy="3317991"/>
        </a:xfrm>
        <a:solidFill>
          <a:srgbClr val="FFFFFF"/>
        </a:solidFill>
      </xdr:grpSpPr>
      <xdr:sp>
        <xdr:nvSpPr>
          <xdr:cNvPr id="2" name="Rectangle 3"/>
          <xdr:cNvSpPr>
            <a:spLocks/>
          </xdr:cNvSpPr>
        </xdr:nvSpPr>
        <xdr:spPr>
          <a:xfrm>
            <a:off x="438234" y="3952875"/>
            <a:ext cx="7658016" cy="3160386"/>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sng" baseline="0">
                <a:solidFill>
                  <a:srgbClr val="000000"/>
                </a:solidFill>
              </a:rPr>
              <a:t>IMPORT  INSTRUCTIONS</a:t>
            </a:r>
            <a:r>
              <a:rPr lang="en-US" cap="none" sz="1000" b="0" i="0" u="none" baseline="0">
                <a:solidFill>
                  <a:srgbClr val="000000"/>
                </a:solidFill>
              </a:rPr>
              <a:t>
</a:t>
            </a:r>
            <a:r>
              <a:rPr lang="en-US" cap="none" sz="1000" b="0" i="0" u="none" baseline="0">
                <a:solidFill>
                  <a:srgbClr val="000000"/>
                </a:solidFill>
              </a:rPr>
              <a:t>Complete all fields necessary in the template for your account.  Be sure to include the sales</a:t>
            </a:r>
            <a:r>
              <a:rPr lang="en-US" cap="none" sz="1000" b="0" i="0" u="none" baseline="0">
                <a:solidFill>
                  <a:srgbClr val="000000"/>
                </a:solidFill>
              </a:rPr>
              <a:t> tax </a:t>
            </a:r>
            <a:r>
              <a:rPr lang="en-US" cap="none" sz="1000" b="0" i="0" u="none" baseline="0">
                <a:solidFill>
                  <a:srgbClr val="000000"/>
                </a:solidFill>
              </a:rPr>
              <a:t>number</a:t>
            </a:r>
            <a:r>
              <a:rPr lang="en-US" cap="none" sz="1000" b="0" i="0" u="none" baseline="0">
                <a:solidFill>
                  <a:srgbClr val="000000"/>
                </a:solidFill>
              </a:rPr>
              <a:t> and</a:t>
            </a:r>
            <a:r>
              <a:rPr lang="en-US" cap="none" sz="1000" b="0" i="0" u="none" baseline="0">
                <a:solidFill>
                  <a:srgbClr val="000000"/>
                </a:solidFill>
              </a:rPr>
              <a:t> period end date. </a:t>
            </a:r>
            <a:r>
              <a:rPr lang="en-US" cap="none" sz="1000" b="0" i="1" u="none" baseline="0">
                <a:solidFill>
                  <a:srgbClr val="000000"/>
                </a:solidFill>
              </a:rPr>
              <a:t>*Do not skip any lines on the schedules</a:t>
            </a:r>
            <a:r>
              <a:rPr lang="en-US" cap="none" sz="1000" b="0" i="0" u="none" baseline="0">
                <a:solidFill>
                  <a:srgbClr val="000000"/>
                </a:solidFill>
              </a:rPr>
              <a:t>
</a:t>
            </a:r>
            <a:r>
              <a:rPr lang="en-US" cap="none" sz="1000" b="0" i="0" u="none" baseline="0">
                <a:solidFill>
                  <a:srgbClr val="000000"/>
                </a:solidFill>
              </a:rPr>
              <a:t>Save template as an Excel 97-2003 Workbook (*.xls). Accept compatibility warnings if needed.</a:t>
            </a:r>
            <a:r>
              <a:rPr lang="en-US" cap="none" sz="1000" b="0" i="0" u="none" baseline="0">
                <a:solidFill>
                  <a:srgbClr val="000000"/>
                </a:solidFill>
              </a:rPr>
              <a:t>
</a:t>
            </a:r>
            <a:r>
              <a:rPr lang="en-US" cap="none" sz="1000" b="0" i="0" u="none" baseline="0">
                <a:solidFill>
                  <a:srgbClr val="000000"/>
                </a:solidFill>
              </a:rPr>
              <a:t>Log into GTC and click on the State</a:t>
            </a:r>
            <a:r>
              <a:rPr lang="en-US" cap="none" sz="1000" b="0" i="0" u="none" baseline="0">
                <a:solidFill>
                  <a:srgbClr val="000000"/>
                </a:solidFill>
              </a:rPr>
              <a:t> Hotel-Motel Fee</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Click on the “File Return” link.</a:t>
            </a:r>
            <a:r>
              <a:rPr lang="en-US" cap="none" sz="1000" b="0" i="0" u="none" baseline="0">
                <a:solidFill>
                  <a:srgbClr val="000000"/>
                </a:solidFill>
              </a:rPr>
              <a:t>
</a:t>
            </a:r>
            <a:r>
              <a:rPr lang="en-US" cap="none" sz="1000" b="0" i="0" u="none" baseline="0">
                <a:solidFill>
                  <a:srgbClr val="000000"/>
                </a:solidFill>
              </a:rPr>
              <a:t>Select if</a:t>
            </a:r>
            <a:r>
              <a:rPr lang="en-US" cap="none" sz="1000" b="0" i="0" u="none" baseline="0">
                <a:solidFill>
                  <a:srgbClr val="000000"/>
                </a:solidFill>
              </a:rPr>
              <a:t> this is an amended return and if</a:t>
            </a:r>
            <a:r>
              <a:rPr lang="en-US" cap="none" sz="1000" b="0" i="0" u="none" baseline="0">
                <a:solidFill>
                  <a:srgbClr val="000000"/>
                </a:solidFill>
              </a:rPr>
              <a:t> you have activity for the month, 
</a:t>
            </a:r>
            <a:r>
              <a:rPr lang="en-US" cap="none" sz="1000" b="0" i="0" u="none" baseline="0">
                <a:solidFill>
                  <a:srgbClr val="000000"/>
                </a:solidFill>
              </a:rPr>
              <a:t>Select Yes</a:t>
            </a:r>
            <a:r>
              <a:rPr lang="en-US" cap="none" sz="1000" b="0" i="0" u="none" baseline="0">
                <a:solidFill>
                  <a:srgbClr val="000000"/>
                </a:solidFill>
              </a:rPr>
              <a:t> that you have an Excel return you would like to import. 
</a:t>
            </a:r>
            <a:r>
              <a:rPr lang="en-US" cap="none" sz="1000" b="0" i="0" u="none" baseline="0">
                <a:solidFill>
                  <a:srgbClr val="000000"/>
                </a:solidFill>
              </a:rPr>
              <a:t>Click on the Import this Return button to import the template. </a:t>
            </a:r>
            <a:r>
              <a:rPr lang="en-US" cap="none" sz="1000" b="0" i="0" u="none" baseline="0">
                <a:solidFill>
                  <a:srgbClr val="000000"/>
                </a:solidFill>
              </a:rPr>
              <a:t>
</a:t>
            </a:r>
            <a:r>
              <a:rPr lang="en-US" cap="none" sz="1000" b="0" i="0" u="none" baseline="0">
                <a:solidFill>
                  <a:srgbClr val="000000"/>
                </a:solidFill>
              </a:rPr>
              <a:t>Make note of any errors</a:t>
            </a:r>
            <a:r>
              <a:rPr lang="en-US" cap="none" sz="1000" b="0" i="0" u="none" baseline="0">
                <a:solidFill>
                  <a:srgbClr val="000000"/>
                </a:solidFill>
              </a:rPr>
              <a:t> then click the Next button.  </a:t>
            </a:r>
            <a:r>
              <a:rPr lang="en-US" cap="none" sz="1000" b="0" i="0" u="none" baseline="0">
                <a:solidFill>
                  <a:srgbClr val="000000"/>
                </a:solidFill>
              </a:rPr>
              <a:t>
</a:t>
            </a:r>
            <a:r>
              <a:rPr lang="en-US" cap="none" sz="1000" b="0" i="0" u="none" baseline="0">
                <a:solidFill>
                  <a:srgbClr val="000000"/>
                </a:solidFill>
              </a:rPr>
              <a:t>Click the</a:t>
            </a:r>
            <a:r>
              <a:rPr lang="en-US" cap="none" sz="1000" b="0" i="0" u="none" baseline="0">
                <a:solidFill>
                  <a:srgbClr val="000000"/>
                </a:solidFill>
              </a:rPr>
              <a:t> Next button</a:t>
            </a:r>
            <a:r>
              <a:rPr lang="en-US" cap="none" sz="1000" b="0" i="0" u="none" baseline="0">
                <a:solidFill>
                  <a:srgbClr val="000000"/>
                </a:solidFill>
              </a:rPr>
              <a:t> when you are satisfied with the return.</a:t>
            </a:r>
            <a:r>
              <a:rPr lang="en-US" cap="none" sz="1000" b="0" i="0" u="none" baseline="0">
                <a:solidFill>
                  <a:srgbClr val="000000"/>
                </a:solidFill>
              </a:rPr>
              <a:t>
</a:t>
            </a:r>
            <a:r>
              <a:rPr lang="en-US" cap="none" sz="1000" b="0" i="0" u="none" baseline="0">
                <a:solidFill>
                  <a:srgbClr val="000000"/>
                </a:solidFill>
              </a:rPr>
              <a:t>Click the “Submit” button to submit the return. ** </a:t>
            </a:r>
            <a:r>
              <a:rPr lang="en-US" cap="none" sz="1000" b="0" i="0" u="none" baseline="0">
                <a:solidFill>
                  <a:srgbClr val="000000"/>
                </a:solidFill>
              </a:rPr>
              <a:t>
</a:t>
            </a:r>
            <a:r>
              <a:rPr lang="en-US" cap="none" sz="1000" b="0" i="0" u="none" baseline="0">
                <a:solidFill>
                  <a:srgbClr val="000000"/>
                </a:solidFill>
              </a:rPr>
              <a:t>     **If you choose to “Save and Exit” the return will only be stored.  It will be your responsibility to come back to the return, click the “Edit” link and then “Submit”.  Returns can only be stored for 45 days.</a:t>
            </a:r>
            <a:r>
              <a:rPr lang="en-US" cap="none" sz="1000" b="0" i="0" u="none" baseline="0">
                <a:solidFill>
                  <a:srgbClr val="000000"/>
                </a:solidFill>
              </a:rPr>
              <a:t>
</a:t>
            </a:r>
            <a:r>
              <a:rPr lang="en-US" cap="none" sz="1000" b="0" i="0" u="none" baseline="0">
                <a:solidFill>
                  <a:srgbClr val="000000"/>
                </a:solidFill>
              </a:rPr>
              <a:t>Retain the submitted confirmation number for your records.  A separate confirmation will be given when you make the payment.</a:t>
            </a:r>
            <a:r>
              <a:rPr lang="en-US" cap="none" sz="1000" b="0" i="0" u="none" baseline="0">
                <a:solidFill>
                  <a:srgbClr val="000000"/>
                </a:solidFill>
              </a:rPr>
              <a:t>
</a:t>
            </a:r>
            <a:r>
              <a:rPr lang="en-US" cap="none" sz="1000" b="0" i="0" u="none" baseline="0">
                <a:solidFill>
                  <a:srgbClr val="000000"/>
                </a:solidFill>
              </a:rPr>
              <a:t>For rates, instructions, videos, or FAQs visit  http://dor.georgia.gov </a:t>
            </a:r>
            <a:r>
              <a:rPr lang="en-US" cap="none" sz="1000" b="0" i="0" u="none" baseline="0">
                <a:solidFill>
                  <a:srgbClr val="000000"/>
                </a:solidFill>
              </a:rPr>
              <a:t>
</a:t>
            </a:r>
            <a:r>
              <a:rPr lang="en-US" cap="none" sz="1000" b="0" i="0" u="none" baseline="0">
                <a:solidFill>
                  <a:srgbClr val="000000"/>
                </a:solidFill>
              </a:rPr>
              <a:t>Questions or concerns: </a:t>
            </a:r>
          </a:p>
        </xdr:txBody>
      </xdr:sp>
      <xdr:sp>
        <xdr:nvSpPr>
          <xdr:cNvPr id="3" name="TextBox 1"/>
          <xdr:cNvSpPr txBox="1">
            <a:spLocks noChangeArrowheads="1"/>
          </xdr:cNvSpPr>
        </xdr:nvSpPr>
        <xdr:spPr>
          <a:xfrm>
            <a:off x="438234" y="6388280"/>
            <a:ext cx="7627384" cy="882586"/>
          </a:xfrm>
          <a:prstGeom prst="rect">
            <a:avLst/>
          </a:prstGeom>
          <a:noFill/>
          <a:ln w="9525" cmpd="sng">
            <a:noFill/>
          </a:ln>
        </xdr:spPr>
        <xdr:txBody>
          <a:bodyPr vertOverflow="clip" wrap="square"/>
          <a:p>
            <a:pPr algn="ctr">
              <a:defRPr/>
            </a:pPr>
            <a:r>
              <a:rPr lang="en-US" cap="none" sz="1000" b="0" i="0" u="none" baseline="0">
                <a:solidFill>
                  <a:srgbClr val="000000"/>
                </a:solidFill>
                <a:latin typeface="Microsoft Sans Serif"/>
                <a:ea typeface="Microsoft Sans Serif"/>
                <a:cs typeface="Microsoft Sans Serif"/>
              </a:rPr>
              <a:t>Customer Service</a:t>
            </a:r>
            <a:r>
              <a:rPr lang="en-US" cap="none" sz="1000" b="0" i="0" u="none" baseline="0">
                <a:solidFill>
                  <a:srgbClr val="000000"/>
                </a:solidFill>
                <a:latin typeface="Microsoft Sans Serif"/>
                <a:ea typeface="Microsoft Sans Serif"/>
                <a:cs typeface="Microsoft Sans Serif"/>
              </a:rPr>
              <a:t>
</a:t>
            </a:r>
            <a:r>
              <a:rPr lang="en-US" cap="none" sz="1000" b="0" i="0" u="none" baseline="0">
                <a:solidFill>
                  <a:srgbClr val="000000"/>
                </a:solidFill>
                <a:latin typeface="Microsoft Sans Serif"/>
                <a:ea typeface="Microsoft Sans Serif"/>
                <a:cs typeface="Microsoft Sans Serif"/>
              </a:rPr>
              <a:t>1-877-423-6711</a:t>
            </a:r>
            <a:r>
              <a:rPr lang="en-US" cap="none" sz="1000" b="0" i="0" u="none" baseline="0">
                <a:solidFill>
                  <a:srgbClr val="000000"/>
                </a:solidFill>
                <a:latin typeface="Microsoft Sans Serif"/>
                <a:ea typeface="Microsoft Sans Serif"/>
                <a:cs typeface="Microsoft Sans Serif"/>
              </a:rPr>
              <a:t>
</a:t>
            </a:r>
            <a:r>
              <a:rPr lang="en-US" cap="none" sz="1000" b="0" i="0" u="none" baseline="0">
                <a:solidFill>
                  <a:srgbClr val="000000"/>
                </a:solidFill>
                <a:latin typeface="Microsoft Sans Serif"/>
                <a:ea typeface="Microsoft Sans Serif"/>
                <a:cs typeface="Microsoft Sans Serif"/>
              </a:rPr>
              <a:t>Monday-Friday 8am to 5pm</a:t>
            </a:r>
            <a:r>
              <a:rPr lang="en-US" cap="none" sz="1000" b="0" i="0" u="none" baseline="0">
                <a:solidFill>
                  <a:srgbClr val="000000"/>
                </a:solidFill>
                <a:latin typeface="Microsoft Sans Serif"/>
                <a:ea typeface="Microsoft Sans Serif"/>
                <a:cs typeface="Microsoft Sans Serif"/>
              </a:rPr>
              <a:t>
</a:t>
            </a:r>
            <a:r>
              <a:rPr lang="en-US" cap="none" sz="1000" b="0" i="1" u="none" baseline="0">
                <a:solidFill>
                  <a:srgbClr val="000000"/>
                </a:solidFill>
                <a:latin typeface="Microsoft Sans Serif"/>
                <a:ea typeface="Microsoft Sans Serif"/>
                <a:cs typeface="Microsoft Sans Serif"/>
              </a:rPr>
              <a:t>excluding holidays</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thompson5\AppData\Local\Microsoft\Windows\Temporary%20Internet%20Files\Content.Outlook\NH756SXL\OCC_Audit_W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Period and Location Details"/>
      <sheetName val="Rates"/>
    </sheetNames>
    <sheetDataSet>
      <sheetData sheetId="2">
        <row r="1">
          <cell r="H1" t="str">
            <v>Yes</v>
          </cell>
          <cell r="I1"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tabSelected="1" zoomScalePageLayoutView="0" workbookViewId="0" topLeftCell="A1">
      <selection activeCell="D4" sqref="D4"/>
    </sheetView>
  </sheetViews>
  <sheetFormatPr defaultColWidth="9.140625" defaultRowHeight="15"/>
  <cols>
    <col min="1" max="1" width="9.140625" style="10" customWidth="1"/>
    <col min="2" max="2" width="3.7109375" style="10" customWidth="1"/>
    <col min="3" max="3" width="28.140625" style="10" bestFit="1" customWidth="1"/>
    <col min="4" max="4" width="14.28125" style="10" customWidth="1"/>
    <col min="5" max="16384" width="9.140625" style="10" customWidth="1"/>
  </cols>
  <sheetData>
    <row r="1" ht="15" thickBot="1"/>
    <row r="2" spans="2:11" ht="21" thickBot="1">
      <c r="B2" s="41" t="s">
        <v>0</v>
      </c>
      <c r="C2" s="42"/>
      <c r="D2" s="42"/>
      <c r="E2" s="42"/>
      <c r="F2" s="42"/>
      <c r="G2" s="42"/>
      <c r="H2" s="42"/>
      <c r="I2" s="42"/>
      <c r="J2" s="42"/>
      <c r="K2" s="43"/>
    </row>
    <row r="3" spans="12:13" ht="14.25">
      <c r="L3" s="11" t="s">
        <v>36</v>
      </c>
      <c r="M3" s="11" t="s">
        <v>37</v>
      </c>
    </row>
    <row r="4" spans="3:4" ht="15">
      <c r="C4" s="12"/>
      <c r="D4" s="13"/>
    </row>
    <row r="5" spans="3:4" ht="14.25">
      <c r="C5" s="12" t="s">
        <v>1</v>
      </c>
      <c r="D5" s="14"/>
    </row>
    <row r="6" spans="3:15" ht="15">
      <c r="C6" s="12" t="s">
        <v>2</v>
      </c>
      <c r="D6" s="15" t="s">
        <v>37</v>
      </c>
      <c r="O6" s="9">
        <v>2958465</v>
      </c>
    </row>
    <row r="7" spans="3:15" ht="15">
      <c r="C7" s="12" t="s">
        <v>35</v>
      </c>
      <c r="D7" s="15" t="s">
        <v>37</v>
      </c>
      <c r="O7" s="9">
        <v>42216</v>
      </c>
    </row>
    <row r="8" ht="14.25">
      <c r="D8" s="16"/>
    </row>
    <row r="9" ht="16.5" thickBot="1">
      <c r="C9" s="17" t="s">
        <v>3</v>
      </c>
    </row>
    <row r="10" spans="2:4" ht="16.5" thickBot="1" thickTop="1">
      <c r="B10" s="12">
        <v>1</v>
      </c>
      <c r="C10" s="18" t="s">
        <v>28</v>
      </c>
      <c r="D10" s="19">
        <f>SUM('Details by Location'!B3:B299)</f>
        <v>0</v>
      </c>
    </row>
    <row r="11" spans="2:11" ht="16.5" thickBot="1" thickTop="1">
      <c r="B11" s="12">
        <v>2</v>
      </c>
      <c r="C11" s="12" t="s">
        <v>4</v>
      </c>
      <c r="D11" s="20">
        <f>Rates!$A$3</f>
        <v>5</v>
      </c>
      <c r="F11" s="7" t="s">
        <v>24</v>
      </c>
      <c r="G11" s="44" t="s">
        <v>25</v>
      </c>
      <c r="H11" s="45"/>
      <c r="I11" s="45"/>
      <c r="J11" s="45"/>
      <c r="K11" s="46"/>
    </row>
    <row r="12" spans="2:12" ht="16.5" thickBot="1" thickTop="1">
      <c r="B12" s="12">
        <v>3</v>
      </c>
      <c r="C12" s="12" t="s">
        <v>5</v>
      </c>
      <c r="D12" s="20">
        <f>D10*D11</f>
        <v>0</v>
      </c>
      <c r="F12" s="21"/>
      <c r="G12" s="47"/>
      <c r="H12" s="48"/>
      <c r="I12" s="48"/>
      <c r="J12" s="48"/>
      <c r="K12" s="49"/>
      <c r="L12" s="13"/>
    </row>
    <row r="13" spans="2:12" ht="14.25" customHeight="1" thickBot="1" thickTop="1">
      <c r="B13" s="12">
        <v>4</v>
      </c>
      <c r="C13" s="18" t="s">
        <v>27</v>
      </c>
      <c r="D13" s="20">
        <f>ROUND('Vendor''s Compensation Calc'!D6,2)</f>
        <v>0</v>
      </c>
      <c r="F13" s="21"/>
      <c r="G13" s="50"/>
      <c r="H13" s="51"/>
      <c r="I13" s="51"/>
      <c r="J13" s="51"/>
      <c r="K13" s="52"/>
      <c r="L13" s="13"/>
    </row>
    <row r="14" spans="2:12" ht="15" customHeight="1" thickBot="1" thickTop="1">
      <c r="B14" s="12">
        <v>5</v>
      </c>
      <c r="C14" s="12" t="s">
        <v>6</v>
      </c>
      <c r="D14" s="20">
        <f>D12-D13</f>
        <v>0</v>
      </c>
      <c r="L14" s="13"/>
    </row>
    <row r="15" ht="15.75" customHeight="1" thickTop="1">
      <c r="L15" s="13"/>
    </row>
    <row r="16" ht="15">
      <c r="L16" s="13"/>
    </row>
    <row r="17" ht="15">
      <c r="L17" s="13"/>
    </row>
    <row r="18" ht="15">
      <c r="L18" s="13"/>
    </row>
  </sheetData>
  <sheetProtection password="DC54" sheet="1" objects="1"/>
  <mergeCells count="2">
    <mergeCell ref="B2:K2"/>
    <mergeCell ref="G11:K13"/>
  </mergeCells>
  <conditionalFormatting sqref="O6:O7">
    <cfRule type="expression" priority="2" dxfId="2" stopIfTrue="1">
      <formula>$B$3&lt;&gt;""</formula>
    </cfRule>
  </conditionalFormatting>
  <conditionalFormatting sqref="D5">
    <cfRule type="containsBlanks" priority="1" dxfId="0" stopIfTrue="1">
      <formula>LEN(TRIM(D5))=0</formula>
    </cfRule>
  </conditionalFormatting>
  <dataValidations count="2">
    <dataValidation type="date" allowBlank="1" showInputMessage="1" showErrorMessage="1" prompt="In order to see Vendor's Compensation" error="The period end date you entered was outside the range this excel template is meant to handle" sqref="D5">
      <formula1>O7</formula1>
      <formula2>O6</formula2>
    </dataValidation>
    <dataValidation type="list" allowBlank="1" showInputMessage="1" showErrorMessage="1" sqref="D6:D7">
      <formula1>$L$3:$M$3</formula1>
    </dataValidation>
  </dataValidations>
  <hyperlinks>
    <hyperlink ref="C13" location="'Vendor''s Compensation Calc'!A1" display="Vendor's Compensation ««"/>
    <hyperlink ref="C10" location="'Details by Location'!A1" display="Total Transactions ««"/>
  </hyperlinks>
  <printOptions/>
  <pageMargins left="0.7" right="0.7" top="0.75" bottom="0.75" header="0.3" footer="0.3"/>
  <pageSetup fitToHeight="1" fitToWidth="1"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398"/>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15.8515625" style="38" bestFit="1" customWidth="1"/>
    <col min="2" max="2" width="15.140625" style="35" customWidth="1"/>
    <col min="3" max="3" width="7.57421875" style="10" bestFit="1" customWidth="1"/>
    <col min="4" max="4" width="14.57421875" style="36" customWidth="1"/>
    <col min="5" max="5" width="10.421875" style="10" customWidth="1"/>
    <col min="6" max="6" width="16.7109375" style="37" customWidth="1"/>
    <col min="7" max="7" width="18.140625" style="36" customWidth="1"/>
    <col min="8" max="8" width="16.8515625" style="37" customWidth="1"/>
    <col min="9" max="9" width="18.7109375" style="10" customWidth="1"/>
    <col min="10" max="16384" width="9.140625" style="10" customWidth="1"/>
  </cols>
  <sheetData>
    <row r="1" spans="1:13" ht="20.25">
      <c r="A1" s="53" t="s">
        <v>7</v>
      </c>
      <c r="B1" s="53"/>
      <c r="C1" s="53"/>
      <c r="D1" s="53"/>
      <c r="E1" s="53"/>
      <c r="F1" s="53"/>
      <c r="G1" s="53"/>
      <c r="H1" s="53"/>
      <c r="I1" s="53"/>
      <c r="J1" s="54" t="s">
        <v>38</v>
      </c>
      <c r="K1" s="55"/>
      <c r="L1" s="55"/>
      <c r="M1" s="56"/>
    </row>
    <row r="2" spans="1:13" s="27" customFormat="1" ht="21.75" customHeight="1" thickBot="1">
      <c r="A2" s="22" t="s">
        <v>8</v>
      </c>
      <c r="B2" s="23" t="s">
        <v>9</v>
      </c>
      <c r="C2" s="24" t="s">
        <v>4</v>
      </c>
      <c r="D2" s="25" t="s">
        <v>10</v>
      </c>
      <c r="E2" s="24" t="s">
        <v>21</v>
      </c>
      <c r="F2" s="26" t="s">
        <v>16</v>
      </c>
      <c r="G2" s="24" t="s">
        <v>23</v>
      </c>
      <c r="H2" s="26" t="s">
        <v>17</v>
      </c>
      <c r="I2" s="24" t="s">
        <v>18</v>
      </c>
      <c r="J2" s="57"/>
      <c r="K2" s="58"/>
      <c r="L2" s="58"/>
      <c r="M2" s="59"/>
    </row>
    <row r="3" spans="1:9" ht="14.25">
      <c r="A3" s="28"/>
      <c r="B3" s="29"/>
      <c r="C3" s="30">
        <f>IF(B3&lt;&gt;"",Rates!$A$3,"")</f>
      </c>
      <c r="D3" s="31">
        <f>IF(B3&lt;&gt;"",C3*B3,"")</f>
      </c>
      <c r="E3" s="32">
        <f>IF(AND(Rates!$A$8,D3&lt;&gt;""),MIN(D3,Rates!$A$4),"")</f>
      </c>
      <c r="F3" s="33">
        <f>IF(E3&lt;&gt;"",E3*Rates!$A$1,"")</f>
      </c>
      <c r="G3" s="32">
        <f>IF(AND(Rates!$A$8,D3&lt;&gt;""),D3-E3,"")</f>
      </c>
      <c r="H3" s="33">
        <f>IF(G3&lt;&gt;"",G3*Rates!$A$2,"")</f>
      </c>
      <c r="I3" s="34">
        <f>IF(AND(Rates!$A$8,B3&lt;&gt;""),H3+F3,"")</f>
      </c>
    </row>
    <row r="4" spans="1:9" ht="14.25">
      <c r="A4" s="28"/>
      <c r="B4" s="29"/>
      <c r="C4" s="30">
        <f>IF(B4&lt;&gt;"",Rates!$A$3,"")</f>
      </c>
      <c r="D4" s="31">
        <f aca="true" t="shared" si="0" ref="D4:D67">IF(B4&lt;&gt;"",C4*B4,"")</f>
      </c>
      <c r="E4" s="32">
        <f>IF(AND(Rates!$A$8,D4&lt;&gt;""),MIN(D4,Rates!$A$4),"")</f>
      </c>
      <c r="F4" s="33">
        <f>IF(E4&lt;&gt;"",E4*Rates!$A$1,"")</f>
      </c>
      <c r="G4" s="32">
        <f>IF(AND(Rates!$A$8,D4&lt;&gt;""),D4-E4,"")</f>
      </c>
      <c r="H4" s="33">
        <f>IF(G4&lt;&gt;"",G4*Rates!$A$2,"")</f>
      </c>
      <c r="I4" s="34">
        <f>IF(AND(Rates!$A$8,B4&lt;&gt;""),H4+F4,"")</f>
      </c>
    </row>
    <row r="5" spans="1:9" ht="14.25">
      <c r="A5" s="28"/>
      <c r="B5" s="29"/>
      <c r="C5" s="30">
        <f>IF(B5&lt;&gt;"",Rates!$A$3,"")</f>
      </c>
      <c r="D5" s="31">
        <f t="shared" si="0"/>
      </c>
      <c r="E5" s="32">
        <f>IF(AND(Rates!$A$8,D5&lt;&gt;""),MIN(D5,Rates!$A$4),"")</f>
      </c>
      <c r="F5" s="33">
        <f>IF(E5&lt;&gt;"",E5*Rates!$A$1,"")</f>
      </c>
      <c r="G5" s="32">
        <f>IF(AND(Rates!$A$8,D5&lt;&gt;""),D5-E5,"")</f>
      </c>
      <c r="H5" s="33">
        <f>IF(G5&lt;&gt;"",G5*Rates!$A$2,"")</f>
      </c>
      <c r="I5" s="34">
        <f>IF(AND(Rates!$A$8,B5&lt;&gt;""),H5+F5,"")</f>
      </c>
    </row>
    <row r="6" spans="1:9" ht="14.25">
      <c r="A6" s="28"/>
      <c r="B6" s="29"/>
      <c r="C6" s="30">
        <f>IF(B6&lt;&gt;"",Rates!$A$3,"")</f>
      </c>
      <c r="D6" s="31">
        <f t="shared" si="0"/>
      </c>
      <c r="E6" s="32">
        <f>IF(AND(Rates!$A$8,D6&lt;&gt;""),MIN(D6,Rates!$A$4),"")</f>
      </c>
      <c r="F6" s="33">
        <f>IF(E6&lt;&gt;"",E6*Rates!$A$1,"")</f>
      </c>
      <c r="G6" s="32">
        <f>IF(AND(Rates!$A$8,D6&lt;&gt;""),D6-E6,"")</f>
      </c>
      <c r="H6" s="33">
        <f>IF(G6&lt;&gt;"",G6*Rates!$A$2,"")</f>
      </c>
      <c r="I6" s="34">
        <f>IF(AND(Rates!$A$8,B6&lt;&gt;""),H6+F6,"")</f>
      </c>
    </row>
    <row r="7" spans="1:9" ht="14.25">
      <c r="A7" s="28"/>
      <c r="B7" s="29"/>
      <c r="C7" s="30">
        <f>IF(B7&lt;&gt;"",Rates!$A$3,"")</f>
      </c>
      <c r="D7" s="31">
        <f t="shared" si="0"/>
      </c>
      <c r="E7" s="32">
        <f>IF(AND(Rates!$A$8,D7&lt;&gt;""),MIN(D7,Rates!$A$4),"")</f>
      </c>
      <c r="F7" s="33">
        <f>IF(E7&lt;&gt;"",E7*Rates!$A$1,"")</f>
      </c>
      <c r="G7" s="32">
        <f>IF(AND(Rates!$A$8,D7&lt;&gt;""),D7-E7,"")</f>
      </c>
      <c r="H7" s="33">
        <f>IF(G7&lt;&gt;"",G7*Rates!$A$2,"")</f>
      </c>
      <c r="I7" s="34">
        <f>IF(AND(Rates!$A$8,B7&lt;&gt;""),H7+F7,"")</f>
      </c>
    </row>
    <row r="8" spans="1:9" ht="14.25">
      <c r="A8" s="28"/>
      <c r="B8" s="29"/>
      <c r="C8" s="30">
        <f>IF(B8&lt;&gt;"",Rates!$A$3,"")</f>
      </c>
      <c r="D8" s="31">
        <f t="shared" si="0"/>
      </c>
      <c r="E8" s="32">
        <f>IF(AND(Rates!$A$8,D8&lt;&gt;""),MIN(D8,Rates!$A$4),"")</f>
      </c>
      <c r="F8" s="33">
        <f>IF(E8&lt;&gt;"",E8*Rates!$A$1,"")</f>
      </c>
      <c r="G8" s="32">
        <f>IF(AND(Rates!$A$8,D8&lt;&gt;""),D8-E8,"")</f>
      </c>
      <c r="H8" s="33">
        <f>IF(G8&lt;&gt;"",G8*Rates!$A$2,"")</f>
      </c>
      <c r="I8" s="34">
        <f>IF(AND(Rates!$A$8,B8&lt;&gt;""),H8+F8,"")</f>
      </c>
    </row>
    <row r="9" spans="1:9" ht="14.25">
      <c r="A9" s="28"/>
      <c r="B9" s="29"/>
      <c r="C9" s="30">
        <f>IF(B9&lt;&gt;"",Rates!$A$3,"")</f>
      </c>
      <c r="D9" s="31">
        <f t="shared" si="0"/>
      </c>
      <c r="E9" s="32">
        <f>IF(AND(Rates!$A$8,D9&lt;&gt;""),MIN(D9,Rates!$A$4),"")</f>
      </c>
      <c r="F9" s="33">
        <f>IF(E9&lt;&gt;"",E9*Rates!$A$1,"")</f>
      </c>
      <c r="G9" s="32">
        <f>IF(AND(Rates!$A$8,D9&lt;&gt;""),D9-E9,"")</f>
      </c>
      <c r="H9" s="33">
        <f>IF(G9&lt;&gt;"",G9*Rates!$A$2,"")</f>
      </c>
      <c r="I9" s="34">
        <f>IF(AND(Rates!$A$8,B9&lt;&gt;""),H9+F9,"")</f>
      </c>
    </row>
    <row r="10" spans="1:9" ht="14.25">
      <c r="A10" s="28"/>
      <c r="B10" s="29"/>
      <c r="C10" s="30">
        <f>IF(B10&lt;&gt;"",Rates!$A$3,"")</f>
      </c>
      <c r="D10" s="31">
        <f t="shared" si="0"/>
      </c>
      <c r="E10" s="32">
        <f>IF(AND(Rates!$A$8,D10&lt;&gt;""),MIN(D10,Rates!$A$4),"")</f>
      </c>
      <c r="F10" s="33">
        <f>IF(E10&lt;&gt;"",E10*Rates!$A$1,"")</f>
      </c>
      <c r="G10" s="32">
        <f>IF(AND(Rates!$A$8,D10&lt;&gt;""),D10-E10,"")</f>
      </c>
      <c r="H10" s="33">
        <f>IF(G10&lt;&gt;"",G10*Rates!$A$2,"")</f>
      </c>
      <c r="I10" s="34">
        <f>IF(AND(Rates!$A$8,B10&lt;&gt;""),H10+F10,"")</f>
      </c>
    </row>
    <row r="11" spans="1:9" ht="14.25">
      <c r="A11" s="28"/>
      <c r="B11" s="29"/>
      <c r="C11" s="30">
        <f>IF(B11&lt;&gt;"",Rates!$A$3,"")</f>
      </c>
      <c r="D11" s="31">
        <f t="shared" si="0"/>
      </c>
      <c r="E11" s="32">
        <f>IF(AND(Rates!$A$8,D11&lt;&gt;""),MIN(D11,Rates!$A$4),"")</f>
      </c>
      <c r="F11" s="33">
        <f>IF(E11&lt;&gt;"",E11*Rates!$A$1,"")</f>
      </c>
      <c r="G11" s="32">
        <f>IF(AND(Rates!$A$8,D11&lt;&gt;""),D11-E11,"")</f>
      </c>
      <c r="H11" s="33">
        <f>IF(G11&lt;&gt;"",G11*Rates!$A$2,"")</f>
      </c>
      <c r="I11" s="34">
        <f>IF(AND(Rates!$A$8,B11&lt;&gt;""),H11+F11,"")</f>
      </c>
    </row>
    <row r="12" spans="1:9" ht="14.25">
      <c r="A12" s="28"/>
      <c r="B12" s="29"/>
      <c r="C12" s="30">
        <f>IF(B12&lt;&gt;"",Rates!$A$3,"")</f>
      </c>
      <c r="D12" s="31">
        <f t="shared" si="0"/>
      </c>
      <c r="E12" s="32">
        <f>IF(AND(Rates!$A$8,D12&lt;&gt;""),MIN(D12,Rates!$A$4),"")</f>
      </c>
      <c r="F12" s="33">
        <f>IF(E12&lt;&gt;"",E12*Rates!$A$1,"")</f>
      </c>
      <c r="G12" s="32">
        <f>IF(AND(Rates!$A$8,D12&lt;&gt;""),D12-E12,"")</f>
      </c>
      <c r="H12" s="33">
        <f>IF(G12&lt;&gt;"",G12*Rates!$A$2,"")</f>
      </c>
      <c r="I12" s="34">
        <f>IF(AND(Rates!$A$8,B12&lt;&gt;""),H12+F12,"")</f>
      </c>
    </row>
    <row r="13" spans="1:9" ht="14.25">
      <c r="A13" s="28"/>
      <c r="B13" s="29"/>
      <c r="C13" s="30">
        <f>IF(B13&lt;&gt;"",Rates!$A$3,"")</f>
      </c>
      <c r="D13" s="31">
        <f t="shared" si="0"/>
      </c>
      <c r="E13" s="32">
        <f>IF(AND(Rates!$A$8,D13&lt;&gt;""),MIN(D13,Rates!$A$4),"")</f>
      </c>
      <c r="F13" s="33">
        <f>IF(E13&lt;&gt;"",E13*Rates!$A$1,"")</f>
      </c>
      <c r="G13" s="32">
        <f>IF(AND(Rates!$A$8,D13&lt;&gt;""),D13-E13,"")</f>
      </c>
      <c r="H13" s="33">
        <f>IF(G13&lt;&gt;"",G13*Rates!$A$2,"")</f>
      </c>
      <c r="I13" s="34">
        <f>IF(AND(Rates!$A$8,B13&lt;&gt;""),H13+F13,"")</f>
      </c>
    </row>
    <row r="14" spans="1:9" ht="14.25">
      <c r="A14" s="28"/>
      <c r="B14" s="29"/>
      <c r="C14" s="30">
        <f>IF(B14&lt;&gt;"",Rates!$A$3,"")</f>
      </c>
      <c r="D14" s="31">
        <f t="shared" si="0"/>
      </c>
      <c r="E14" s="32">
        <f>IF(AND(Rates!$A$8,D14&lt;&gt;""),MIN(D14,Rates!$A$4),"")</f>
      </c>
      <c r="F14" s="33">
        <f>IF(E14&lt;&gt;"",E14*Rates!$A$1,"")</f>
      </c>
      <c r="G14" s="32">
        <f>IF(AND(Rates!$A$8,D14&lt;&gt;""),D14-E14,"")</f>
      </c>
      <c r="H14" s="33">
        <f>IF(G14&lt;&gt;"",G14*Rates!$A$2,"")</f>
      </c>
      <c r="I14" s="34">
        <f>IF(AND(Rates!$A$8,B14&lt;&gt;""),H14+F14,"")</f>
      </c>
    </row>
    <row r="15" spans="1:9" ht="14.25">
      <c r="A15" s="28"/>
      <c r="B15" s="29"/>
      <c r="C15" s="30">
        <f>IF(B15&lt;&gt;"",Rates!$A$3,"")</f>
      </c>
      <c r="D15" s="31">
        <f t="shared" si="0"/>
      </c>
      <c r="E15" s="32">
        <f>IF(AND(Rates!$A$8,D15&lt;&gt;""),MIN(D15,Rates!$A$4),"")</f>
      </c>
      <c r="F15" s="33">
        <f>IF(E15&lt;&gt;"",E15*Rates!$A$1,"")</f>
      </c>
      <c r="G15" s="32">
        <f>IF(AND(Rates!$A$8,D15&lt;&gt;""),D15-E15,"")</f>
      </c>
      <c r="H15" s="33">
        <f>IF(G15&lt;&gt;"",G15*Rates!$A$2,"")</f>
      </c>
      <c r="I15" s="34">
        <f>IF(AND(Rates!$A$8,B15&lt;&gt;""),H15+F15,"")</f>
      </c>
    </row>
    <row r="16" spans="1:9" ht="14.25">
      <c r="A16" s="28"/>
      <c r="B16" s="29"/>
      <c r="C16" s="30">
        <f>IF(B16&lt;&gt;"",Rates!$A$3,"")</f>
      </c>
      <c r="D16" s="31">
        <f t="shared" si="0"/>
      </c>
      <c r="E16" s="32">
        <f>IF(AND(Rates!$A$8,D16&lt;&gt;""),MIN(D16,Rates!$A$4),"")</f>
      </c>
      <c r="F16" s="33">
        <f>IF(E16&lt;&gt;"",E16*Rates!$A$1,"")</f>
      </c>
      <c r="G16" s="32">
        <f>IF(AND(Rates!$A$8,D16&lt;&gt;""),D16-E16,"")</f>
      </c>
      <c r="H16" s="33">
        <f>IF(G16&lt;&gt;"",G16*Rates!$A$2,"")</f>
      </c>
      <c r="I16" s="34">
        <f>IF(AND(Rates!$A$8,B16&lt;&gt;""),H16+F16,"")</f>
      </c>
    </row>
    <row r="17" spans="1:9" ht="14.25">
      <c r="A17" s="28"/>
      <c r="B17" s="29"/>
      <c r="C17" s="30">
        <f>IF(B17&lt;&gt;"",Rates!$A$3,"")</f>
      </c>
      <c r="D17" s="31">
        <f t="shared" si="0"/>
      </c>
      <c r="E17" s="32">
        <f>IF(AND(Rates!$A$8,D17&lt;&gt;""),MIN(D17,Rates!$A$4),"")</f>
      </c>
      <c r="F17" s="33">
        <f>IF(E17&lt;&gt;"",E17*Rates!$A$1,"")</f>
      </c>
      <c r="G17" s="32">
        <f>IF(AND(Rates!$A$8,D17&lt;&gt;""),D17-E17,"")</f>
      </c>
      <c r="H17" s="33">
        <f>IF(G17&lt;&gt;"",G17*Rates!$A$2,"")</f>
      </c>
      <c r="I17" s="34">
        <f>IF(AND(Rates!$A$8,B17&lt;&gt;""),H17+F17,"")</f>
      </c>
    </row>
    <row r="18" spans="1:9" ht="14.25">
      <c r="A18" s="28"/>
      <c r="B18" s="29"/>
      <c r="C18" s="30">
        <f>IF(B18&lt;&gt;"",Rates!$A$3,"")</f>
      </c>
      <c r="D18" s="31">
        <f t="shared" si="0"/>
      </c>
      <c r="E18" s="32">
        <f>IF(AND(Rates!$A$8,D18&lt;&gt;""),MIN(D18,Rates!$A$4),"")</f>
      </c>
      <c r="F18" s="33">
        <f>IF(E18&lt;&gt;"",E18*Rates!$A$1,"")</f>
      </c>
      <c r="G18" s="32">
        <f>IF(AND(Rates!$A$8,D18&lt;&gt;""),D18-E18,"")</f>
      </c>
      <c r="H18" s="33">
        <f>IF(G18&lt;&gt;"",G18*Rates!$A$2,"")</f>
      </c>
      <c r="I18" s="34">
        <f>IF(AND(Rates!$A$8,B18&lt;&gt;""),H18+F18,"")</f>
      </c>
    </row>
    <row r="19" spans="1:9" ht="14.25">
      <c r="A19" s="28"/>
      <c r="B19" s="29"/>
      <c r="C19" s="30">
        <f>IF(B19&lt;&gt;"",Rates!$A$3,"")</f>
      </c>
      <c r="D19" s="31">
        <f t="shared" si="0"/>
      </c>
      <c r="E19" s="32">
        <f>IF(AND(Rates!$A$8,D19&lt;&gt;""),MIN(D19,Rates!$A$4),"")</f>
      </c>
      <c r="F19" s="33">
        <f>IF(E19&lt;&gt;"",E19*Rates!$A$1,"")</f>
      </c>
      <c r="G19" s="32">
        <f>IF(AND(Rates!$A$8,D19&lt;&gt;""),D19-E19,"")</f>
      </c>
      <c r="H19" s="33">
        <f>IF(G19&lt;&gt;"",G19*Rates!$A$2,"")</f>
      </c>
      <c r="I19" s="34">
        <f>IF(AND(Rates!$A$8,B19&lt;&gt;""),H19+F19,"")</f>
      </c>
    </row>
    <row r="20" spans="1:9" ht="14.25">
      <c r="A20" s="28"/>
      <c r="B20" s="29"/>
      <c r="C20" s="30">
        <f>IF(B20&lt;&gt;"",Rates!$A$3,"")</f>
      </c>
      <c r="D20" s="31">
        <f t="shared" si="0"/>
      </c>
      <c r="E20" s="32">
        <f>IF(AND(Rates!$A$8,D20&lt;&gt;""),MIN(D20,Rates!$A$4),"")</f>
      </c>
      <c r="F20" s="33">
        <f>IF(E20&lt;&gt;"",E20*Rates!$A$1,"")</f>
      </c>
      <c r="G20" s="32">
        <f>IF(AND(Rates!$A$8,D20&lt;&gt;""),D20-E20,"")</f>
      </c>
      <c r="H20" s="33">
        <f>IF(G20&lt;&gt;"",G20*Rates!$A$2,"")</f>
      </c>
      <c r="I20" s="34">
        <f>IF(AND(Rates!$A$8,B20&lt;&gt;""),H20+F20,"")</f>
      </c>
    </row>
    <row r="21" spans="1:9" ht="14.25">
      <c r="A21" s="28"/>
      <c r="B21" s="29"/>
      <c r="C21" s="30">
        <f>IF(B21&lt;&gt;"",Rates!$A$3,"")</f>
      </c>
      <c r="D21" s="31">
        <f t="shared" si="0"/>
      </c>
      <c r="E21" s="32">
        <f>IF(AND(Rates!$A$8,D21&lt;&gt;""),MIN(D21,Rates!$A$4),"")</f>
      </c>
      <c r="F21" s="33">
        <f>IF(E21&lt;&gt;"",E21*Rates!$A$1,"")</f>
      </c>
      <c r="G21" s="32">
        <f>IF(AND(Rates!$A$8,D21&lt;&gt;""),D21-E21,"")</f>
      </c>
      <c r="H21" s="33">
        <f>IF(G21&lt;&gt;"",G21*Rates!$A$2,"")</f>
      </c>
      <c r="I21" s="34">
        <f>IF(AND(Rates!$A$8,B21&lt;&gt;""),H21+F21,"")</f>
      </c>
    </row>
    <row r="22" spans="1:9" ht="14.25">
      <c r="A22" s="28"/>
      <c r="B22" s="29"/>
      <c r="C22" s="30">
        <f>IF(B22&lt;&gt;"",Rates!$A$3,"")</f>
      </c>
      <c r="D22" s="31">
        <f t="shared" si="0"/>
      </c>
      <c r="E22" s="32">
        <f>IF(AND(Rates!$A$8,D22&lt;&gt;""),MIN(D22,Rates!$A$4),"")</f>
      </c>
      <c r="F22" s="33">
        <f>IF(E22&lt;&gt;"",E22*Rates!$A$1,"")</f>
      </c>
      <c r="G22" s="32">
        <f>IF(AND(Rates!$A$8,D22&lt;&gt;""),D22-E22,"")</f>
      </c>
      <c r="H22" s="33">
        <f>IF(G22&lt;&gt;"",G22*Rates!$A$2,"")</f>
      </c>
      <c r="I22" s="34">
        <f>IF(AND(Rates!$A$8,B22&lt;&gt;""),H22+F22,"")</f>
      </c>
    </row>
    <row r="23" spans="1:9" ht="14.25">
      <c r="A23" s="28"/>
      <c r="B23" s="29"/>
      <c r="C23" s="30">
        <f>IF(B23&lt;&gt;"",Rates!$A$3,"")</f>
      </c>
      <c r="D23" s="31">
        <f t="shared" si="0"/>
      </c>
      <c r="E23" s="32">
        <f>IF(AND(Rates!$A$8,D23&lt;&gt;""),MIN(D23,Rates!$A$4),"")</f>
      </c>
      <c r="F23" s="33">
        <f>IF(E23&lt;&gt;"",E23*Rates!$A$1,"")</f>
      </c>
      <c r="G23" s="32">
        <f>IF(AND(Rates!$A$8,D23&lt;&gt;""),D23-E23,"")</f>
      </c>
      <c r="H23" s="33">
        <f>IF(G23&lt;&gt;"",G23*Rates!$A$2,"")</f>
      </c>
      <c r="I23" s="34">
        <f>IF(AND(Rates!$A$8,B23&lt;&gt;""),H23+F23,"")</f>
      </c>
    </row>
    <row r="24" spans="1:9" ht="14.25">
      <c r="A24" s="28"/>
      <c r="B24" s="29"/>
      <c r="C24" s="30">
        <f>IF(B24&lt;&gt;"",Rates!$A$3,"")</f>
      </c>
      <c r="D24" s="31">
        <f t="shared" si="0"/>
      </c>
      <c r="E24" s="32">
        <f>IF(AND(Rates!$A$8,D24&lt;&gt;""),MIN(D24,Rates!$A$4),"")</f>
      </c>
      <c r="F24" s="33">
        <f>IF(E24&lt;&gt;"",E24*Rates!$A$1,"")</f>
      </c>
      <c r="G24" s="32">
        <f>IF(AND(Rates!$A$8,D24&lt;&gt;""),D24-E24,"")</f>
      </c>
      <c r="H24" s="33">
        <f>IF(G24&lt;&gt;"",G24*Rates!$A$2,"")</f>
      </c>
      <c r="I24" s="34">
        <f>IF(AND(Rates!$A$8,B24&lt;&gt;""),H24+F24,"")</f>
      </c>
    </row>
    <row r="25" spans="1:9" ht="14.25">
      <c r="A25" s="28"/>
      <c r="B25" s="29"/>
      <c r="C25" s="30">
        <f>IF(B25&lt;&gt;"",Rates!$A$3,"")</f>
      </c>
      <c r="D25" s="31">
        <f t="shared" si="0"/>
      </c>
      <c r="E25" s="32">
        <f>IF(AND(Rates!$A$8,D25&lt;&gt;""),MIN(D25,Rates!$A$4),"")</f>
      </c>
      <c r="F25" s="33">
        <f>IF(E25&lt;&gt;"",E25*Rates!$A$1,"")</f>
      </c>
      <c r="G25" s="32">
        <f>IF(AND(Rates!$A$8,D25&lt;&gt;""),D25-E25,"")</f>
      </c>
      <c r="H25" s="33">
        <f>IF(G25&lt;&gt;"",G25*Rates!$A$2,"")</f>
      </c>
      <c r="I25" s="34">
        <f>IF(AND(Rates!$A$8,B25&lt;&gt;""),H25+F25,"")</f>
      </c>
    </row>
    <row r="26" spans="1:9" ht="14.25">
      <c r="A26" s="28"/>
      <c r="B26" s="29"/>
      <c r="C26" s="30">
        <f>IF(B26&lt;&gt;"",Rates!$A$3,"")</f>
      </c>
      <c r="D26" s="31">
        <f t="shared" si="0"/>
      </c>
      <c r="E26" s="32">
        <f>IF(AND(Rates!$A$8,D26&lt;&gt;""),MIN(D26,Rates!$A$4),"")</f>
      </c>
      <c r="F26" s="33">
        <f>IF(E26&lt;&gt;"",E26*Rates!$A$1,"")</f>
      </c>
      <c r="G26" s="32">
        <f>IF(AND(Rates!$A$8,D26&lt;&gt;""),D26-E26,"")</f>
      </c>
      <c r="H26" s="33">
        <f>IF(G26&lt;&gt;"",G26*Rates!$A$2,"")</f>
      </c>
      <c r="I26" s="34">
        <f>IF(AND(Rates!$A$8,B26&lt;&gt;""),H26+F26,"")</f>
      </c>
    </row>
    <row r="27" spans="1:9" ht="14.25">
      <c r="A27" s="28"/>
      <c r="B27" s="29"/>
      <c r="C27" s="30">
        <f>IF(B27&lt;&gt;"",Rates!$A$3,"")</f>
      </c>
      <c r="D27" s="31">
        <f t="shared" si="0"/>
      </c>
      <c r="E27" s="32">
        <f>IF(AND(Rates!$A$8,D27&lt;&gt;""),MIN(D27,Rates!$A$4),"")</f>
      </c>
      <c r="F27" s="33">
        <f>IF(E27&lt;&gt;"",E27*Rates!$A$1,"")</f>
      </c>
      <c r="G27" s="32">
        <f>IF(AND(Rates!$A$8,D27&lt;&gt;""),D27-E27,"")</f>
      </c>
      <c r="H27" s="33">
        <f>IF(G27&lt;&gt;"",G27*Rates!$A$2,"")</f>
      </c>
      <c r="I27" s="34">
        <f>IF(AND(Rates!$A$8,B27&lt;&gt;""),H27+F27,"")</f>
      </c>
    </row>
    <row r="28" spans="1:9" ht="14.25">
      <c r="A28" s="28"/>
      <c r="B28" s="29"/>
      <c r="C28" s="30">
        <f>IF(B28&lt;&gt;"",Rates!$A$3,"")</f>
      </c>
      <c r="D28" s="31">
        <f t="shared" si="0"/>
      </c>
      <c r="E28" s="32">
        <f>IF(AND(Rates!$A$8,D28&lt;&gt;""),MIN(D28,Rates!$A$4),"")</f>
      </c>
      <c r="F28" s="33">
        <f>IF(E28&lt;&gt;"",E28*Rates!$A$1,"")</f>
      </c>
      <c r="G28" s="32">
        <f>IF(AND(Rates!$A$8,D28&lt;&gt;""),D28-E28,"")</f>
      </c>
      <c r="H28" s="33">
        <f>IF(G28&lt;&gt;"",G28*Rates!$A$2,"")</f>
      </c>
      <c r="I28" s="34">
        <f>IF(AND(Rates!$A$8,B28&lt;&gt;""),H28+F28,"")</f>
      </c>
    </row>
    <row r="29" spans="1:9" ht="14.25">
      <c r="A29" s="28"/>
      <c r="B29" s="29"/>
      <c r="C29" s="30">
        <f>IF(B29&lt;&gt;"",Rates!$A$3,"")</f>
      </c>
      <c r="D29" s="31">
        <f t="shared" si="0"/>
      </c>
      <c r="E29" s="32">
        <f>IF(AND(Rates!$A$8,D29&lt;&gt;""),MIN(D29,Rates!$A$4),"")</f>
      </c>
      <c r="F29" s="33">
        <f>IF(E29&lt;&gt;"",E29*Rates!$A$1,"")</f>
      </c>
      <c r="G29" s="32">
        <f>IF(AND(Rates!$A$8,D29&lt;&gt;""),D29-E29,"")</f>
      </c>
      <c r="H29" s="33">
        <f>IF(G29&lt;&gt;"",G29*Rates!$A$2,"")</f>
      </c>
      <c r="I29" s="34">
        <f>IF(AND(Rates!$A$8,B29&lt;&gt;""),H29+F29,"")</f>
      </c>
    </row>
    <row r="30" spans="1:9" ht="14.25">
      <c r="A30" s="28"/>
      <c r="B30" s="29"/>
      <c r="C30" s="30">
        <f>IF(B30&lt;&gt;"",Rates!$A$3,"")</f>
      </c>
      <c r="D30" s="31">
        <f t="shared" si="0"/>
      </c>
      <c r="E30" s="32">
        <f>IF(AND(Rates!$A$8,D30&lt;&gt;""),MIN(D30,Rates!$A$4),"")</f>
      </c>
      <c r="F30" s="33">
        <f>IF(E30&lt;&gt;"",E30*Rates!$A$1,"")</f>
      </c>
      <c r="G30" s="32">
        <f>IF(AND(Rates!$A$8,D30&lt;&gt;""),D30-E30,"")</f>
      </c>
      <c r="H30" s="33">
        <f>IF(G30&lt;&gt;"",G30*Rates!$A$2,"")</f>
      </c>
      <c r="I30" s="34">
        <f>IF(AND(Rates!$A$8,B30&lt;&gt;""),H30+F30,"")</f>
      </c>
    </row>
    <row r="31" spans="1:9" ht="14.25">
      <c r="A31" s="28"/>
      <c r="B31" s="29"/>
      <c r="C31" s="30">
        <f>IF(B31&lt;&gt;"",Rates!$A$3,"")</f>
      </c>
      <c r="D31" s="31">
        <f t="shared" si="0"/>
      </c>
      <c r="E31" s="32">
        <f>IF(AND(Rates!$A$8,D31&lt;&gt;""),MIN(D31,Rates!$A$4),"")</f>
      </c>
      <c r="F31" s="33">
        <f>IF(E31&lt;&gt;"",E31*Rates!$A$1,"")</f>
      </c>
      <c r="G31" s="32">
        <f>IF(AND(Rates!$A$8,D31&lt;&gt;""),D31-E31,"")</f>
      </c>
      <c r="H31" s="33">
        <f>IF(G31&lt;&gt;"",G31*Rates!$A$2,"")</f>
      </c>
      <c r="I31" s="34">
        <f>IF(AND(Rates!$A$8,B31&lt;&gt;""),H31+F31,"")</f>
      </c>
    </row>
    <row r="32" spans="1:9" ht="14.25">
      <c r="A32" s="28"/>
      <c r="B32" s="29"/>
      <c r="C32" s="30">
        <f>IF(B32&lt;&gt;"",Rates!$A$3,"")</f>
      </c>
      <c r="D32" s="31">
        <f t="shared" si="0"/>
      </c>
      <c r="E32" s="32">
        <f>IF(AND(Rates!$A$8,D32&lt;&gt;""),MIN(D32,Rates!$A$4),"")</f>
      </c>
      <c r="F32" s="33">
        <f>IF(E32&lt;&gt;"",E32*Rates!$A$1,"")</f>
      </c>
      <c r="G32" s="32">
        <f>IF(AND(Rates!$A$8,D32&lt;&gt;""),D32-E32,"")</f>
      </c>
      <c r="H32" s="33">
        <f>IF(G32&lt;&gt;"",G32*Rates!$A$2,"")</f>
      </c>
      <c r="I32" s="34">
        <f>IF(AND(Rates!$A$8,B32&lt;&gt;""),H32+F32,"")</f>
      </c>
    </row>
    <row r="33" spans="1:9" ht="14.25">
      <c r="A33" s="28"/>
      <c r="B33" s="29"/>
      <c r="C33" s="30">
        <f>IF(B33&lt;&gt;"",Rates!$A$3,"")</f>
      </c>
      <c r="D33" s="31">
        <f t="shared" si="0"/>
      </c>
      <c r="E33" s="32">
        <f>IF(AND(Rates!$A$8,D33&lt;&gt;""),MIN(D33,Rates!$A$4),"")</f>
      </c>
      <c r="F33" s="33">
        <f>IF(E33&lt;&gt;"",E33*Rates!$A$1,"")</f>
      </c>
      <c r="G33" s="32">
        <f>IF(AND(Rates!$A$8,D33&lt;&gt;""),D33-E33,"")</f>
      </c>
      <c r="H33" s="33">
        <f>IF(G33&lt;&gt;"",G33*Rates!$A$2,"")</f>
      </c>
      <c r="I33" s="34">
        <f>IF(AND(Rates!$A$8,B33&lt;&gt;""),H33+F33,"")</f>
      </c>
    </row>
    <row r="34" spans="1:9" ht="14.25">
      <c r="A34" s="28"/>
      <c r="B34" s="29"/>
      <c r="C34" s="30">
        <f>IF(B34&lt;&gt;"",Rates!$A$3,"")</f>
      </c>
      <c r="D34" s="31">
        <f t="shared" si="0"/>
      </c>
      <c r="E34" s="32">
        <f>IF(AND(Rates!$A$8,D34&lt;&gt;""),MIN(D34,Rates!$A$4),"")</f>
      </c>
      <c r="F34" s="33">
        <f>IF(E34&lt;&gt;"",E34*Rates!$A$1,"")</f>
      </c>
      <c r="G34" s="32">
        <f>IF(AND(Rates!$A$8,D34&lt;&gt;""),D34-E34,"")</f>
      </c>
      <c r="H34" s="33">
        <f>IF(G34&lt;&gt;"",G34*Rates!$A$2,"")</f>
      </c>
      <c r="I34" s="34">
        <f>IF(AND(Rates!$A$8,B34&lt;&gt;""),H34+F34,"")</f>
      </c>
    </row>
    <row r="35" spans="1:9" ht="14.25">
      <c r="A35" s="28"/>
      <c r="B35" s="29"/>
      <c r="C35" s="30">
        <f>IF(B35&lt;&gt;"",Rates!$A$3,"")</f>
      </c>
      <c r="D35" s="31">
        <f t="shared" si="0"/>
      </c>
      <c r="E35" s="32">
        <f>IF(AND(Rates!$A$8,D35&lt;&gt;""),MIN(D35,Rates!$A$4),"")</f>
      </c>
      <c r="F35" s="33">
        <f>IF(E35&lt;&gt;"",E35*Rates!$A$1,"")</f>
      </c>
      <c r="G35" s="32">
        <f>IF(AND(Rates!$A$8,D35&lt;&gt;""),D35-E35,"")</f>
      </c>
      <c r="H35" s="33">
        <f>IF(G35&lt;&gt;"",G35*Rates!$A$2,"")</f>
      </c>
      <c r="I35" s="34">
        <f>IF(AND(Rates!$A$8,B35&lt;&gt;""),H35+F35,"")</f>
      </c>
    </row>
    <row r="36" spans="1:9" ht="14.25">
      <c r="A36" s="28"/>
      <c r="B36" s="29"/>
      <c r="C36" s="30">
        <f>IF(B36&lt;&gt;"",Rates!$A$3,"")</f>
      </c>
      <c r="D36" s="31">
        <f t="shared" si="0"/>
      </c>
      <c r="E36" s="32">
        <f>IF(AND(Rates!$A$8,D36&lt;&gt;""),MIN(D36,Rates!$A$4),"")</f>
      </c>
      <c r="F36" s="33">
        <f>IF(E36&lt;&gt;"",E36*Rates!$A$1,"")</f>
      </c>
      <c r="G36" s="32">
        <f>IF(AND(Rates!$A$8,D36&lt;&gt;""),D36-E36,"")</f>
      </c>
      <c r="H36" s="33">
        <f>IF(G36&lt;&gt;"",G36*Rates!$A$2,"")</f>
      </c>
      <c r="I36" s="34">
        <f>IF(AND(Rates!$A$8,B36&lt;&gt;""),H36+F36,"")</f>
      </c>
    </row>
    <row r="37" spans="1:9" ht="14.25">
      <c r="A37" s="28"/>
      <c r="B37" s="29"/>
      <c r="C37" s="30">
        <f>IF(B37&lt;&gt;"",Rates!$A$3,"")</f>
      </c>
      <c r="D37" s="31">
        <f t="shared" si="0"/>
      </c>
      <c r="E37" s="32">
        <f>IF(AND(Rates!$A$8,D37&lt;&gt;""),MIN(D37,Rates!$A$4),"")</f>
      </c>
      <c r="F37" s="33">
        <f>IF(E37&lt;&gt;"",E37*Rates!$A$1,"")</f>
      </c>
      <c r="G37" s="32">
        <f>IF(AND(Rates!$A$8,D37&lt;&gt;""),D37-E37,"")</f>
      </c>
      <c r="H37" s="33">
        <f>IF(G37&lt;&gt;"",G37*Rates!$A$2,"")</f>
      </c>
      <c r="I37" s="34">
        <f>IF(AND(Rates!$A$8,B37&lt;&gt;""),H37+F37,"")</f>
      </c>
    </row>
    <row r="38" spans="1:9" ht="14.25">
      <c r="A38" s="28"/>
      <c r="B38" s="29"/>
      <c r="C38" s="30">
        <f>IF(B38&lt;&gt;"",Rates!$A$3,"")</f>
      </c>
      <c r="D38" s="31">
        <f t="shared" si="0"/>
      </c>
      <c r="E38" s="32">
        <f>IF(AND(Rates!$A$8,D38&lt;&gt;""),MIN(D38,Rates!$A$4),"")</f>
      </c>
      <c r="F38" s="33">
        <f>IF(E38&lt;&gt;"",E38*Rates!$A$1,"")</f>
      </c>
      <c r="G38" s="32">
        <f>IF(AND(Rates!$A$8,D38&lt;&gt;""),D38-E38,"")</f>
      </c>
      <c r="H38" s="33">
        <f>IF(G38&lt;&gt;"",G38*Rates!$A$2,"")</f>
      </c>
      <c r="I38" s="34">
        <f>IF(AND(Rates!$A$8,B38&lt;&gt;""),H38+F38,"")</f>
      </c>
    </row>
    <row r="39" spans="1:9" ht="14.25">
      <c r="A39" s="28"/>
      <c r="B39" s="29"/>
      <c r="C39" s="30">
        <f>IF(B39&lt;&gt;"",Rates!$A$3,"")</f>
      </c>
      <c r="D39" s="31">
        <f t="shared" si="0"/>
      </c>
      <c r="E39" s="32">
        <f>IF(AND(Rates!$A$8,D39&lt;&gt;""),MIN(D39,Rates!$A$4),"")</f>
      </c>
      <c r="F39" s="33">
        <f>IF(E39&lt;&gt;"",E39*Rates!$A$1,"")</f>
      </c>
      <c r="G39" s="32">
        <f>IF(AND(Rates!$A$8,D39&lt;&gt;""),D39-E39,"")</f>
      </c>
      <c r="H39" s="33">
        <f>IF(G39&lt;&gt;"",G39*Rates!$A$2,"")</f>
      </c>
      <c r="I39" s="34">
        <f>IF(AND(Rates!$A$8,B39&lt;&gt;""),H39+F39,"")</f>
      </c>
    </row>
    <row r="40" spans="1:9" ht="14.25">
      <c r="A40" s="28"/>
      <c r="B40" s="29"/>
      <c r="C40" s="30">
        <f>IF(B40&lt;&gt;"",Rates!$A$3,"")</f>
      </c>
      <c r="D40" s="31">
        <f t="shared" si="0"/>
      </c>
      <c r="E40" s="32">
        <f>IF(AND(Rates!$A$8,D40&lt;&gt;""),MIN(D40,Rates!$A$4),"")</f>
      </c>
      <c r="F40" s="33">
        <f>IF(E40&lt;&gt;"",E40*Rates!$A$1,"")</f>
      </c>
      <c r="G40" s="32">
        <f>IF(AND(Rates!$A$8,D40&lt;&gt;""),D40-E40,"")</f>
      </c>
      <c r="H40" s="33">
        <f>IF(G40&lt;&gt;"",G40*Rates!$A$2,"")</f>
      </c>
      <c r="I40" s="34">
        <f>IF(AND(Rates!$A$8,B40&lt;&gt;""),H40+F40,"")</f>
      </c>
    </row>
    <row r="41" spans="1:9" ht="14.25">
      <c r="A41" s="28"/>
      <c r="B41" s="29"/>
      <c r="C41" s="30">
        <f>IF(B41&lt;&gt;"",Rates!$A$3,"")</f>
      </c>
      <c r="D41" s="31">
        <f t="shared" si="0"/>
      </c>
      <c r="E41" s="32">
        <f>IF(AND(Rates!$A$8,D41&lt;&gt;""),MIN(D41,Rates!$A$4),"")</f>
      </c>
      <c r="F41" s="33">
        <f>IF(E41&lt;&gt;"",E41*Rates!$A$1,"")</f>
      </c>
      <c r="G41" s="32">
        <f>IF(AND(Rates!$A$8,D41&lt;&gt;""),D41-E41,"")</f>
      </c>
      <c r="H41" s="33">
        <f>IF(G41&lt;&gt;"",G41*Rates!$A$2,"")</f>
      </c>
      <c r="I41" s="34">
        <f>IF(AND(Rates!$A$8,B41&lt;&gt;""),H41+F41,"")</f>
      </c>
    </row>
    <row r="42" spans="1:9" ht="14.25">
      <c r="A42" s="28"/>
      <c r="B42" s="29"/>
      <c r="C42" s="30">
        <f>IF(B42&lt;&gt;"",Rates!$A$3,"")</f>
      </c>
      <c r="D42" s="31">
        <f t="shared" si="0"/>
      </c>
      <c r="E42" s="32">
        <f>IF(AND(Rates!$A$8,D42&lt;&gt;""),MIN(D42,Rates!$A$4),"")</f>
      </c>
      <c r="F42" s="33">
        <f>IF(E42&lt;&gt;"",E42*Rates!$A$1,"")</f>
      </c>
      <c r="G42" s="32">
        <f>IF(AND(Rates!$A$8,D42&lt;&gt;""),D42-E42,"")</f>
      </c>
      <c r="H42" s="33">
        <f>IF(G42&lt;&gt;"",G42*Rates!$A$2,"")</f>
      </c>
      <c r="I42" s="34">
        <f>IF(AND(Rates!$A$8,B42&lt;&gt;""),H42+F42,"")</f>
      </c>
    </row>
    <row r="43" spans="1:9" ht="14.25">
      <c r="A43" s="28"/>
      <c r="B43" s="29"/>
      <c r="C43" s="30">
        <f>IF(B43&lt;&gt;"",Rates!$A$3,"")</f>
      </c>
      <c r="D43" s="31">
        <f t="shared" si="0"/>
      </c>
      <c r="E43" s="32">
        <f>IF(AND(Rates!$A$8,D43&lt;&gt;""),MIN(D43,Rates!$A$4),"")</f>
      </c>
      <c r="F43" s="33">
        <f>IF(E43&lt;&gt;"",E43*Rates!$A$1,"")</f>
      </c>
      <c r="G43" s="32">
        <f>IF(AND(Rates!$A$8,D43&lt;&gt;""),D43-E43,"")</f>
      </c>
      <c r="H43" s="33">
        <f>IF(G43&lt;&gt;"",G43*Rates!$A$2,"")</f>
      </c>
      <c r="I43" s="34">
        <f>IF(AND(Rates!$A$8,B43&lt;&gt;""),H43+F43,"")</f>
      </c>
    </row>
    <row r="44" spans="1:9" ht="14.25">
      <c r="A44" s="28"/>
      <c r="B44" s="29"/>
      <c r="C44" s="30">
        <f>IF(B44&lt;&gt;"",Rates!$A$3,"")</f>
      </c>
      <c r="D44" s="31">
        <f t="shared" si="0"/>
      </c>
      <c r="E44" s="32">
        <f>IF(AND(Rates!$A$8,D44&lt;&gt;""),MIN(D44,Rates!$A$4),"")</f>
      </c>
      <c r="F44" s="33">
        <f>IF(E44&lt;&gt;"",E44*Rates!$A$1,"")</f>
      </c>
      <c r="G44" s="32">
        <f>IF(AND(Rates!$A$8,D44&lt;&gt;""),D44-E44,"")</f>
      </c>
      <c r="H44" s="33">
        <f>IF(G44&lt;&gt;"",G44*Rates!$A$2,"")</f>
      </c>
      <c r="I44" s="34">
        <f>IF(AND(Rates!$A$8,B44&lt;&gt;""),H44+F44,"")</f>
      </c>
    </row>
    <row r="45" spans="1:9" ht="14.25">
      <c r="A45" s="28"/>
      <c r="B45" s="29"/>
      <c r="C45" s="30">
        <f>IF(B45&lt;&gt;"",Rates!$A$3,"")</f>
      </c>
      <c r="D45" s="31">
        <f t="shared" si="0"/>
      </c>
      <c r="E45" s="32">
        <f>IF(AND(Rates!$A$8,D45&lt;&gt;""),MIN(D45,Rates!$A$4),"")</f>
      </c>
      <c r="F45" s="33">
        <f>IF(E45&lt;&gt;"",E45*Rates!$A$1,"")</f>
      </c>
      <c r="G45" s="32">
        <f>IF(AND(Rates!$A$8,D45&lt;&gt;""),D45-E45,"")</f>
      </c>
      <c r="H45" s="33">
        <f>IF(G45&lt;&gt;"",G45*Rates!$A$2,"")</f>
      </c>
      <c r="I45" s="34">
        <f>IF(AND(Rates!$A$8,B45&lt;&gt;""),H45+F45,"")</f>
      </c>
    </row>
    <row r="46" spans="1:9" ht="14.25">
      <c r="A46" s="28"/>
      <c r="B46" s="29"/>
      <c r="C46" s="30">
        <f>IF(B46&lt;&gt;"",Rates!$A$3,"")</f>
      </c>
      <c r="D46" s="31">
        <f t="shared" si="0"/>
      </c>
      <c r="E46" s="32">
        <f>IF(AND(Rates!$A$8,D46&lt;&gt;""),MIN(D46,Rates!$A$4),"")</f>
      </c>
      <c r="F46" s="33">
        <f>IF(E46&lt;&gt;"",E46*Rates!$A$1,"")</f>
      </c>
      <c r="G46" s="32">
        <f>IF(AND(Rates!$A$8,D46&lt;&gt;""),D46-E46,"")</f>
      </c>
      <c r="H46" s="33">
        <f>IF(G46&lt;&gt;"",G46*Rates!$A$2,"")</f>
      </c>
      <c r="I46" s="34">
        <f>IF(AND(Rates!$A$8,B46&lt;&gt;""),H46+F46,"")</f>
      </c>
    </row>
    <row r="47" spans="1:9" ht="14.25">
      <c r="A47" s="28"/>
      <c r="B47" s="29"/>
      <c r="C47" s="30">
        <f>IF(B47&lt;&gt;"",Rates!$A$3,"")</f>
      </c>
      <c r="D47" s="31">
        <f t="shared" si="0"/>
      </c>
      <c r="E47" s="32">
        <f>IF(AND(Rates!$A$8,D47&lt;&gt;""),MIN(D47,Rates!$A$4),"")</f>
      </c>
      <c r="F47" s="33">
        <f>IF(E47&lt;&gt;"",E47*Rates!$A$1,"")</f>
      </c>
      <c r="G47" s="32">
        <f>IF(AND(Rates!$A$8,D47&lt;&gt;""),D47-E47,"")</f>
      </c>
      <c r="H47" s="33">
        <f>IF(G47&lt;&gt;"",G47*Rates!$A$2,"")</f>
      </c>
      <c r="I47" s="34">
        <f>IF(AND(Rates!$A$8,B47&lt;&gt;""),H47+F47,"")</f>
      </c>
    </row>
    <row r="48" spans="1:9" ht="14.25">
      <c r="A48" s="28"/>
      <c r="B48" s="29"/>
      <c r="C48" s="30">
        <f>IF(B48&lt;&gt;"",Rates!$A$3,"")</f>
      </c>
      <c r="D48" s="31">
        <f t="shared" si="0"/>
      </c>
      <c r="E48" s="32">
        <f>IF(AND(Rates!$A$8,D48&lt;&gt;""),MIN(D48,Rates!$A$4),"")</f>
      </c>
      <c r="F48" s="33">
        <f>IF(E48&lt;&gt;"",E48*Rates!$A$1,"")</f>
      </c>
      <c r="G48" s="32">
        <f>IF(AND(Rates!$A$8,D48&lt;&gt;""),D48-E48,"")</f>
      </c>
      <c r="H48" s="33">
        <f>IF(G48&lt;&gt;"",G48*Rates!$A$2,"")</f>
      </c>
      <c r="I48" s="34">
        <f>IF(AND(Rates!$A$8,B48&lt;&gt;""),H48+F48,"")</f>
      </c>
    </row>
    <row r="49" spans="1:9" ht="14.25">
      <c r="A49" s="28"/>
      <c r="B49" s="29"/>
      <c r="C49" s="30">
        <f>IF(B49&lt;&gt;"",Rates!$A$3,"")</f>
      </c>
      <c r="D49" s="31">
        <f t="shared" si="0"/>
      </c>
      <c r="E49" s="32">
        <f>IF(AND(Rates!$A$8,D49&lt;&gt;""),MIN(D49,Rates!$A$4),"")</f>
      </c>
      <c r="F49" s="33">
        <f>IF(E49&lt;&gt;"",E49*Rates!$A$1,"")</f>
      </c>
      <c r="G49" s="32">
        <f>IF(AND(Rates!$A$8,D49&lt;&gt;""),D49-E49,"")</f>
      </c>
      <c r="H49" s="33">
        <f>IF(G49&lt;&gt;"",G49*Rates!$A$2,"")</f>
      </c>
      <c r="I49" s="34">
        <f>IF(AND(Rates!$A$8,B49&lt;&gt;""),H49+F49,"")</f>
      </c>
    </row>
    <row r="50" spans="1:9" ht="14.25">
      <c r="A50" s="28"/>
      <c r="B50" s="29"/>
      <c r="C50" s="30">
        <f>IF(B50&lt;&gt;"",Rates!$A$3,"")</f>
      </c>
      <c r="D50" s="31">
        <f t="shared" si="0"/>
      </c>
      <c r="E50" s="32">
        <f>IF(AND(Rates!$A$8,D50&lt;&gt;""),MIN(D50,Rates!$A$4),"")</f>
      </c>
      <c r="F50" s="33">
        <f>IF(E50&lt;&gt;"",E50*Rates!$A$1,"")</f>
      </c>
      <c r="G50" s="32">
        <f>IF(AND(Rates!$A$8,D50&lt;&gt;""),D50-E50,"")</f>
      </c>
      <c r="H50" s="33">
        <f>IF(G50&lt;&gt;"",G50*Rates!$A$2,"")</f>
      </c>
      <c r="I50" s="34">
        <f>IF(AND(Rates!$A$8,B50&lt;&gt;""),H50+F50,"")</f>
      </c>
    </row>
    <row r="51" spans="1:9" ht="14.25">
      <c r="A51" s="28"/>
      <c r="B51" s="29"/>
      <c r="C51" s="30">
        <f>IF(B51&lt;&gt;"",Rates!$A$3,"")</f>
      </c>
      <c r="D51" s="31">
        <f t="shared" si="0"/>
      </c>
      <c r="E51" s="32">
        <f>IF(AND(Rates!$A$8,D51&lt;&gt;""),MIN(D51,Rates!$A$4),"")</f>
      </c>
      <c r="F51" s="33">
        <f>IF(E51&lt;&gt;"",E51*Rates!$A$1,"")</f>
      </c>
      <c r="G51" s="32">
        <f>IF(AND(Rates!$A$8,D51&lt;&gt;""),D51-E51,"")</f>
      </c>
      <c r="H51" s="33">
        <f>IF(G51&lt;&gt;"",G51*Rates!$A$2,"")</f>
      </c>
      <c r="I51" s="34">
        <f>IF(AND(Rates!$A$8,B51&lt;&gt;""),H51+F51,"")</f>
      </c>
    </row>
    <row r="52" spans="1:9" ht="14.25">
      <c r="A52" s="28"/>
      <c r="B52" s="29"/>
      <c r="C52" s="30">
        <f>IF(B52&lt;&gt;"",Rates!$A$3,"")</f>
      </c>
      <c r="D52" s="31">
        <f t="shared" si="0"/>
      </c>
      <c r="E52" s="32">
        <f>IF(AND(Rates!$A$8,D52&lt;&gt;""),MIN(D52,Rates!$A$4),"")</f>
      </c>
      <c r="F52" s="33">
        <f>IF(E52&lt;&gt;"",E52*Rates!$A$1,"")</f>
      </c>
      <c r="G52" s="32">
        <f>IF(AND(Rates!$A$8,D52&lt;&gt;""),D52-E52,"")</f>
      </c>
      <c r="H52" s="33">
        <f>IF(G52&lt;&gt;"",G52*Rates!$A$2,"")</f>
      </c>
      <c r="I52" s="34">
        <f>IF(AND(Rates!$A$8,B52&lt;&gt;""),H52+F52,"")</f>
      </c>
    </row>
    <row r="53" spans="1:9" ht="14.25">
      <c r="A53" s="28"/>
      <c r="B53" s="29"/>
      <c r="C53" s="30">
        <f>IF(B53&lt;&gt;"",Rates!$A$3,"")</f>
      </c>
      <c r="D53" s="31">
        <f t="shared" si="0"/>
      </c>
      <c r="E53" s="32">
        <f>IF(AND(Rates!$A$8,D53&lt;&gt;""),MIN(D53,Rates!$A$4),"")</f>
      </c>
      <c r="F53" s="33">
        <f>IF(E53&lt;&gt;"",E53*Rates!$A$1,"")</f>
      </c>
      <c r="G53" s="32">
        <f>IF(AND(Rates!$A$8,D53&lt;&gt;""),D53-E53,"")</f>
      </c>
      <c r="H53" s="33">
        <f>IF(G53&lt;&gt;"",G53*Rates!$A$2,"")</f>
      </c>
      <c r="I53" s="34">
        <f>IF(AND(Rates!$A$8,B53&lt;&gt;""),H53+F53,"")</f>
      </c>
    </row>
    <row r="54" spans="1:9" ht="14.25">
      <c r="A54" s="28"/>
      <c r="B54" s="29"/>
      <c r="C54" s="30">
        <f>IF(B54&lt;&gt;"",Rates!$A$3,"")</f>
      </c>
      <c r="D54" s="31">
        <f t="shared" si="0"/>
      </c>
      <c r="E54" s="32">
        <f>IF(AND(Rates!$A$8,D54&lt;&gt;""),MIN(D54,Rates!$A$4),"")</f>
      </c>
      <c r="F54" s="33">
        <f>IF(E54&lt;&gt;"",E54*Rates!$A$1,"")</f>
      </c>
      <c r="G54" s="32">
        <f>IF(AND(Rates!$A$8,D54&lt;&gt;""),D54-E54,"")</f>
      </c>
      <c r="H54" s="33">
        <f>IF(G54&lt;&gt;"",G54*Rates!$A$2,"")</f>
      </c>
      <c r="I54" s="34">
        <f>IF(AND(Rates!$A$8,B54&lt;&gt;""),H54+F54,"")</f>
      </c>
    </row>
    <row r="55" spans="1:9" ht="14.25">
      <c r="A55" s="28"/>
      <c r="B55" s="29"/>
      <c r="C55" s="30">
        <f>IF(B55&lt;&gt;"",Rates!$A$3,"")</f>
      </c>
      <c r="D55" s="31">
        <f t="shared" si="0"/>
      </c>
      <c r="E55" s="32">
        <f>IF(AND(Rates!$A$8,D55&lt;&gt;""),MIN(D55,Rates!$A$4),"")</f>
      </c>
      <c r="F55" s="33">
        <f>IF(E55&lt;&gt;"",E55*Rates!$A$1,"")</f>
      </c>
      <c r="G55" s="32">
        <f>IF(AND(Rates!$A$8,D55&lt;&gt;""),D55-E55,"")</f>
      </c>
      <c r="H55" s="33">
        <f>IF(G55&lt;&gt;"",G55*Rates!$A$2,"")</f>
      </c>
      <c r="I55" s="34">
        <f>IF(AND(Rates!$A$8,B55&lt;&gt;""),H55+F55,"")</f>
      </c>
    </row>
    <row r="56" spans="1:9" ht="14.25">
      <c r="A56" s="28"/>
      <c r="B56" s="29"/>
      <c r="C56" s="30">
        <f>IF(B56&lt;&gt;"",Rates!$A$3,"")</f>
      </c>
      <c r="D56" s="31">
        <f t="shared" si="0"/>
      </c>
      <c r="E56" s="32">
        <f>IF(AND(Rates!$A$8,D56&lt;&gt;""),MIN(D56,Rates!$A$4),"")</f>
      </c>
      <c r="F56" s="33">
        <f>IF(E56&lt;&gt;"",E56*Rates!$A$1,"")</f>
      </c>
      <c r="G56" s="32">
        <f>IF(AND(Rates!$A$8,D56&lt;&gt;""),D56-E56,"")</f>
      </c>
      <c r="H56" s="33">
        <f>IF(G56&lt;&gt;"",G56*Rates!$A$2,"")</f>
      </c>
      <c r="I56" s="34">
        <f>IF(AND(Rates!$A$8,B56&lt;&gt;""),H56+F56,"")</f>
      </c>
    </row>
    <row r="57" spans="1:9" ht="14.25">
      <c r="A57" s="28"/>
      <c r="B57" s="29"/>
      <c r="C57" s="30">
        <f>IF(B57&lt;&gt;"",Rates!$A$3,"")</f>
      </c>
      <c r="D57" s="31">
        <f t="shared" si="0"/>
      </c>
      <c r="E57" s="32">
        <f>IF(AND(Rates!$A$8,D57&lt;&gt;""),MIN(D57,Rates!$A$4),"")</f>
      </c>
      <c r="F57" s="33">
        <f>IF(E57&lt;&gt;"",E57*Rates!$A$1,"")</f>
      </c>
      <c r="G57" s="32">
        <f>IF(AND(Rates!$A$8,D57&lt;&gt;""),D57-E57,"")</f>
      </c>
      <c r="H57" s="33">
        <f>IF(G57&lt;&gt;"",G57*Rates!$A$2,"")</f>
      </c>
      <c r="I57" s="34">
        <f>IF(AND(Rates!$A$8,B57&lt;&gt;""),H57+F57,"")</f>
      </c>
    </row>
    <row r="58" spans="1:9" ht="14.25">
      <c r="A58" s="28"/>
      <c r="B58" s="29"/>
      <c r="C58" s="30">
        <f>IF(B58&lt;&gt;"",Rates!$A$3,"")</f>
      </c>
      <c r="D58" s="31">
        <f t="shared" si="0"/>
      </c>
      <c r="E58" s="32">
        <f>IF(AND(Rates!$A$8,D58&lt;&gt;""),MIN(D58,Rates!$A$4),"")</f>
      </c>
      <c r="F58" s="33">
        <f>IF(E58&lt;&gt;"",E58*Rates!$A$1,"")</f>
      </c>
      <c r="G58" s="32">
        <f>IF(AND(Rates!$A$8,D58&lt;&gt;""),D58-E58,"")</f>
      </c>
      <c r="H58" s="33">
        <f>IF(G58&lt;&gt;"",G58*Rates!$A$2,"")</f>
      </c>
      <c r="I58" s="34">
        <f>IF(AND(Rates!$A$8,B58&lt;&gt;""),H58+F58,"")</f>
      </c>
    </row>
    <row r="59" spans="1:9" ht="14.25">
      <c r="A59" s="28"/>
      <c r="B59" s="29"/>
      <c r="C59" s="30">
        <f>IF(B59&lt;&gt;"",Rates!$A$3,"")</f>
      </c>
      <c r="D59" s="31">
        <f t="shared" si="0"/>
      </c>
      <c r="E59" s="32">
        <f>IF(AND(Rates!$A$8,D59&lt;&gt;""),MIN(D59,Rates!$A$4),"")</f>
      </c>
      <c r="F59" s="33">
        <f>IF(E59&lt;&gt;"",E59*Rates!$A$1,"")</f>
      </c>
      <c r="G59" s="32">
        <f>IF(AND(Rates!$A$8,D59&lt;&gt;""),D59-E59,"")</f>
      </c>
      <c r="H59" s="33">
        <f>IF(G59&lt;&gt;"",G59*Rates!$A$2,"")</f>
      </c>
      <c r="I59" s="34">
        <f>IF(AND(Rates!$A$8,B59&lt;&gt;""),H59+F59,"")</f>
      </c>
    </row>
    <row r="60" spans="1:9" ht="14.25">
      <c r="A60" s="28"/>
      <c r="B60" s="29"/>
      <c r="C60" s="30">
        <f>IF(B60&lt;&gt;"",Rates!$A$3,"")</f>
      </c>
      <c r="D60" s="31">
        <f t="shared" si="0"/>
      </c>
      <c r="E60" s="32">
        <f>IF(AND(Rates!$A$8,D60&lt;&gt;""),MIN(D60,Rates!$A$4),"")</f>
      </c>
      <c r="F60" s="33">
        <f>IF(E60&lt;&gt;"",E60*Rates!$A$1,"")</f>
      </c>
      <c r="G60" s="32">
        <f>IF(AND(Rates!$A$8,D60&lt;&gt;""),D60-E60,"")</f>
      </c>
      <c r="H60" s="33">
        <f>IF(G60&lt;&gt;"",G60*Rates!$A$2,"")</f>
      </c>
      <c r="I60" s="34">
        <f>IF(AND(Rates!$A$8,B60&lt;&gt;""),H60+F60,"")</f>
      </c>
    </row>
    <row r="61" spans="1:9" ht="14.25">
      <c r="A61" s="28"/>
      <c r="B61" s="29"/>
      <c r="C61" s="30">
        <f>IF(B61&lt;&gt;"",Rates!$A$3,"")</f>
      </c>
      <c r="D61" s="31">
        <f t="shared" si="0"/>
      </c>
      <c r="E61" s="32">
        <f>IF(AND(Rates!$A$8,D61&lt;&gt;""),MIN(D61,Rates!$A$4),"")</f>
      </c>
      <c r="F61" s="33">
        <f>IF(E61&lt;&gt;"",E61*Rates!$A$1,"")</f>
      </c>
      <c r="G61" s="32">
        <f>IF(AND(Rates!$A$8,D61&lt;&gt;""),D61-E61,"")</f>
      </c>
      <c r="H61" s="33">
        <f>IF(G61&lt;&gt;"",G61*Rates!$A$2,"")</f>
      </c>
      <c r="I61" s="34">
        <f>IF(AND(Rates!$A$8,B61&lt;&gt;""),H61+F61,"")</f>
      </c>
    </row>
    <row r="62" spans="1:9" ht="14.25">
      <c r="A62" s="28"/>
      <c r="B62" s="29"/>
      <c r="C62" s="30">
        <f>IF(B62&lt;&gt;"",Rates!$A$3,"")</f>
      </c>
      <c r="D62" s="31">
        <f t="shared" si="0"/>
      </c>
      <c r="E62" s="32">
        <f>IF(AND(Rates!$A$8,D62&lt;&gt;""),MIN(D62,Rates!$A$4),"")</f>
      </c>
      <c r="F62" s="33">
        <f>IF(E62&lt;&gt;"",E62*Rates!$A$1,"")</f>
      </c>
      <c r="G62" s="32">
        <f>IF(AND(Rates!$A$8,D62&lt;&gt;""),D62-E62,"")</f>
      </c>
      <c r="H62" s="33">
        <f>IF(G62&lt;&gt;"",G62*Rates!$A$2,"")</f>
      </c>
      <c r="I62" s="34">
        <f>IF(AND(Rates!$A$8,B62&lt;&gt;""),H62+F62,"")</f>
      </c>
    </row>
    <row r="63" spans="1:9" ht="14.25">
      <c r="A63" s="28"/>
      <c r="B63" s="29"/>
      <c r="C63" s="30">
        <f>IF(B63&lt;&gt;"",Rates!$A$3,"")</f>
      </c>
      <c r="D63" s="31">
        <f t="shared" si="0"/>
      </c>
      <c r="E63" s="32">
        <f>IF(AND(Rates!$A$8,D63&lt;&gt;""),MIN(D63,Rates!$A$4),"")</f>
      </c>
      <c r="F63" s="33">
        <f>IF(E63&lt;&gt;"",E63*Rates!$A$1,"")</f>
      </c>
      <c r="G63" s="32">
        <f>IF(AND(Rates!$A$8,D63&lt;&gt;""),D63-E63,"")</f>
      </c>
      <c r="H63" s="33">
        <f>IF(G63&lt;&gt;"",G63*Rates!$A$2,"")</f>
      </c>
      <c r="I63" s="34">
        <f>IF(AND(Rates!$A$8,B63&lt;&gt;""),H63+F63,"")</f>
      </c>
    </row>
    <row r="64" spans="1:9" ht="14.25">
      <c r="A64" s="28"/>
      <c r="B64" s="29"/>
      <c r="C64" s="30">
        <f>IF(B64&lt;&gt;"",Rates!$A$3,"")</f>
      </c>
      <c r="D64" s="31">
        <f t="shared" si="0"/>
      </c>
      <c r="E64" s="32">
        <f>IF(AND(Rates!$A$8,D64&lt;&gt;""),MIN(D64,Rates!$A$4),"")</f>
      </c>
      <c r="F64" s="33">
        <f>IF(E64&lt;&gt;"",E64*Rates!$A$1,"")</f>
      </c>
      <c r="G64" s="32">
        <f>IF(AND(Rates!$A$8,D64&lt;&gt;""),D64-E64,"")</f>
      </c>
      <c r="H64" s="33">
        <f>IF(G64&lt;&gt;"",G64*Rates!$A$2,"")</f>
      </c>
      <c r="I64" s="34">
        <f>IF(AND(Rates!$A$8,B64&lt;&gt;""),H64+F64,"")</f>
      </c>
    </row>
    <row r="65" spans="1:9" ht="14.25">
      <c r="A65" s="28"/>
      <c r="B65" s="29"/>
      <c r="C65" s="30">
        <f>IF(B65&lt;&gt;"",Rates!$A$3,"")</f>
      </c>
      <c r="D65" s="31">
        <f t="shared" si="0"/>
      </c>
      <c r="E65" s="32">
        <f>IF(AND(Rates!$A$8,D65&lt;&gt;""),MIN(D65,Rates!$A$4),"")</f>
      </c>
      <c r="F65" s="33">
        <f>IF(E65&lt;&gt;"",E65*Rates!$A$1,"")</f>
      </c>
      <c r="G65" s="32">
        <f>IF(AND(Rates!$A$8,D65&lt;&gt;""),D65-E65,"")</f>
      </c>
      <c r="H65" s="33">
        <f>IF(G65&lt;&gt;"",G65*Rates!$A$2,"")</f>
      </c>
      <c r="I65" s="34">
        <f>IF(AND(Rates!$A$8,B65&lt;&gt;""),H65+F65,"")</f>
      </c>
    </row>
    <row r="66" spans="1:9" ht="14.25">
      <c r="A66" s="28"/>
      <c r="B66" s="29"/>
      <c r="C66" s="30">
        <f>IF(B66&lt;&gt;"",Rates!$A$3,"")</f>
      </c>
      <c r="D66" s="31">
        <f t="shared" si="0"/>
      </c>
      <c r="E66" s="32">
        <f>IF(AND(Rates!$A$8,D66&lt;&gt;""),MIN(D66,Rates!$A$4),"")</f>
      </c>
      <c r="F66" s="33">
        <f>IF(E66&lt;&gt;"",E66*Rates!$A$1,"")</f>
      </c>
      <c r="G66" s="32">
        <f>IF(AND(Rates!$A$8,D66&lt;&gt;""),D66-E66,"")</f>
      </c>
      <c r="H66" s="33">
        <f>IF(G66&lt;&gt;"",G66*Rates!$A$2,"")</f>
      </c>
      <c r="I66" s="34">
        <f>IF(AND(Rates!$A$8,B66&lt;&gt;""),H66+F66,"")</f>
      </c>
    </row>
    <row r="67" spans="1:9" ht="14.25">
      <c r="A67" s="28"/>
      <c r="B67" s="29"/>
      <c r="C67" s="30">
        <f>IF(B67&lt;&gt;"",Rates!$A$3,"")</f>
      </c>
      <c r="D67" s="31">
        <f t="shared" si="0"/>
      </c>
      <c r="E67" s="32">
        <f>IF(AND(Rates!$A$8,D67&lt;&gt;""),MIN(D67,Rates!$A$4),"")</f>
      </c>
      <c r="F67" s="33">
        <f>IF(E67&lt;&gt;"",E67*Rates!$A$1,"")</f>
      </c>
      <c r="G67" s="32">
        <f>IF(AND(Rates!$A$8,D67&lt;&gt;""),D67-E67,"")</f>
      </c>
      <c r="H67" s="33">
        <f>IF(G67&lt;&gt;"",G67*Rates!$A$2,"")</f>
      </c>
      <c r="I67" s="34">
        <f>IF(AND(Rates!$A$8,B67&lt;&gt;""),H67+F67,"")</f>
      </c>
    </row>
    <row r="68" spans="1:9" ht="14.25">
      <c r="A68" s="28"/>
      <c r="B68" s="29"/>
      <c r="C68" s="30">
        <f>IF(B68&lt;&gt;"",Rates!$A$3,"")</f>
      </c>
      <c r="D68" s="31">
        <f aca="true" t="shared" si="1" ref="D68:D131">IF(B68&lt;&gt;"",C68*B68,"")</f>
      </c>
      <c r="E68" s="32">
        <f>IF(AND(Rates!$A$8,D68&lt;&gt;""),MIN(D68,Rates!$A$4),"")</f>
      </c>
      <c r="F68" s="33">
        <f>IF(E68&lt;&gt;"",E68*Rates!$A$1,"")</f>
      </c>
      <c r="G68" s="32">
        <f>IF(AND(Rates!$A$8,D68&lt;&gt;""),D68-E68,"")</f>
      </c>
      <c r="H68" s="33">
        <f>IF(G68&lt;&gt;"",G68*Rates!$A$2,"")</f>
      </c>
      <c r="I68" s="34">
        <f>IF(AND(Rates!$A$8,B68&lt;&gt;""),H68+F68,"")</f>
      </c>
    </row>
    <row r="69" spans="1:9" ht="14.25">
      <c r="A69" s="28"/>
      <c r="B69" s="29"/>
      <c r="C69" s="30">
        <f>IF(B69&lt;&gt;"",Rates!$A$3,"")</f>
      </c>
      <c r="D69" s="31">
        <f t="shared" si="1"/>
      </c>
      <c r="E69" s="32">
        <f>IF(AND(Rates!$A$8,D69&lt;&gt;""),MIN(D69,Rates!$A$4),"")</f>
      </c>
      <c r="F69" s="33">
        <f>IF(E69&lt;&gt;"",E69*Rates!$A$1,"")</f>
      </c>
      <c r="G69" s="32">
        <f>IF(AND(Rates!$A$8,D69&lt;&gt;""),D69-E69,"")</f>
      </c>
      <c r="H69" s="33">
        <f>IF(G69&lt;&gt;"",G69*Rates!$A$2,"")</f>
      </c>
      <c r="I69" s="34">
        <f>IF(AND(Rates!$A$8,B69&lt;&gt;""),H69+F69,"")</f>
      </c>
    </row>
    <row r="70" spans="1:9" ht="14.25">
      <c r="A70" s="28"/>
      <c r="B70" s="29"/>
      <c r="C70" s="30">
        <f>IF(B70&lt;&gt;"",Rates!$A$3,"")</f>
      </c>
      <c r="D70" s="31">
        <f t="shared" si="1"/>
      </c>
      <c r="E70" s="32">
        <f>IF(AND(Rates!$A$8,D70&lt;&gt;""),MIN(D70,Rates!$A$4),"")</f>
      </c>
      <c r="F70" s="33">
        <f>IF(E70&lt;&gt;"",E70*Rates!$A$1,"")</f>
      </c>
      <c r="G70" s="32">
        <f>IF(AND(Rates!$A$8,D70&lt;&gt;""),D70-E70,"")</f>
      </c>
      <c r="H70" s="33">
        <f>IF(G70&lt;&gt;"",G70*Rates!$A$2,"")</f>
      </c>
      <c r="I70" s="34">
        <f>IF(AND(Rates!$A$8,B70&lt;&gt;""),H70+F70,"")</f>
      </c>
    </row>
    <row r="71" spans="1:9" ht="14.25">
      <c r="A71" s="28"/>
      <c r="B71" s="29"/>
      <c r="C71" s="30">
        <f>IF(B71&lt;&gt;"",Rates!$A$3,"")</f>
      </c>
      <c r="D71" s="31">
        <f t="shared" si="1"/>
      </c>
      <c r="E71" s="32">
        <f>IF(AND(Rates!$A$8,D71&lt;&gt;""),MIN(D71,Rates!$A$4),"")</f>
      </c>
      <c r="F71" s="33">
        <f>IF(E71&lt;&gt;"",E71*Rates!$A$1,"")</f>
      </c>
      <c r="G71" s="32">
        <f>IF(AND(Rates!$A$8,D71&lt;&gt;""),D71-E71,"")</f>
      </c>
      <c r="H71" s="33">
        <f>IF(G71&lt;&gt;"",G71*Rates!$A$2,"")</f>
      </c>
      <c r="I71" s="34">
        <f>IF(AND(Rates!$A$8,B71&lt;&gt;""),H71+F71,"")</f>
      </c>
    </row>
    <row r="72" spans="1:9" ht="14.25">
      <c r="A72" s="28"/>
      <c r="B72" s="29"/>
      <c r="C72" s="30">
        <f>IF(B72&lt;&gt;"",Rates!$A$3,"")</f>
      </c>
      <c r="D72" s="31">
        <f t="shared" si="1"/>
      </c>
      <c r="E72" s="32">
        <f>IF(AND(Rates!$A$8,D72&lt;&gt;""),MIN(D72,Rates!$A$4),"")</f>
      </c>
      <c r="F72" s="33">
        <f>IF(E72&lt;&gt;"",E72*Rates!$A$1,"")</f>
      </c>
      <c r="G72" s="32">
        <f>IF(AND(Rates!$A$8,D72&lt;&gt;""),D72-E72,"")</f>
      </c>
      <c r="H72" s="33">
        <f>IF(G72&lt;&gt;"",G72*Rates!$A$2,"")</f>
      </c>
      <c r="I72" s="34">
        <f>IF(AND(Rates!$A$8,B72&lt;&gt;""),H72+F72,"")</f>
      </c>
    </row>
    <row r="73" spans="1:9" ht="14.25">
      <c r="A73" s="28"/>
      <c r="B73" s="29"/>
      <c r="C73" s="30">
        <f>IF(B73&lt;&gt;"",Rates!$A$3,"")</f>
      </c>
      <c r="D73" s="31">
        <f t="shared" si="1"/>
      </c>
      <c r="E73" s="32">
        <f>IF(AND(Rates!$A$8,D73&lt;&gt;""),MIN(D73,Rates!$A$4),"")</f>
      </c>
      <c r="F73" s="33">
        <f>IF(E73&lt;&gt;"",E73*Rates!$A$1,"")</f>
      </c>
      <c r="G73" s="32">
        <f>IF(AND(Rates!$A$8,D73&lt;&gt;""),D73-E73,"")</f>
      </c>
      <c r="H73" s="33">
        <f>IF(G73&lt;&gt;"",G73*Rates!$A$2,"")</f>
      </c>
      <c r="I73" s="34">
        <f>IF(AND(Rates!$A$8,B73&lt;&gt;""),H73+F73,"")</f>
      </c>
    </row>
    <row r="74" spans="1:9" ht="14.25">
      <c r="A74" s="28"/>
      <c r="B74" s="29"/>
      <c r="C74" s="30">
        <f>IF(B74&lt;&gt;"",Rates!$A$3,"")</f>
      </c>
      <c r="D74" s="31">
        <f t="shared" si="1"/>
      </c>
      <c r="E74" s="32">
        <f>IF(AND(Rates!$A$8,D74&lt;&gt;""),MIN(D74,Rates!$A$4),"")</f>
      </c>
      <c r="F74" s="33">
        <f>IF(E74&lt;&gt;"",E74*Rates!$A$1,"")</f>
      </c>
      <c r="G74" s="32">
        <f>IF(AND(Rates!$A$8,D74&lt;&gt;""),D74-E74,"")</f>
      </c>
      <c r="H74" s="33">
        <f>IF(G74&lt;&gt;"",G74*Rates!$A$2,"")</f>
      </c>
      <c r="I74" s="34">
        <f>IF(AND(Rates!$A$8,B74&lt;&gt;""),H74+F74,"")</f>
      </c>
    </row>
    <row r="75" spans="1:9" ht="14.25">
      <c r="A75" s="28"/>
      <c r="B75" s="29"/>
      <c r="C75" s="30">
        <f>IF(B75&lt;&gt;"",Rates!$A$3,"")</f>
      </c>
      <c r="D75" s="31">
        <f t="shared" si="1"/>
      </c>
      <c r="E75" s="32">
        <f>IF(AND(Rates!$A$8,D75&lt;&gt;""),MIN(D75,Rates!$A$4),"")</f>
      </c>
      <c r="F75" s="33">
        <f>IF(E75&lt;&gt;"",E75*Rates!$A$1,"")</f>
      </c>
      <c r="G75" s="32">
        <f>IF(AND(Rates!$A$8,D75&lt;&gt;""),D75-E75,"")</f>
      </c>
      <c r="H75" s="33">
        <f>IF(G75&lt;&gt;"",G75*Rates!$A$2,"")</f>
      </c>
      <c r="I75" s="34">
        <f>IF(AND(Rates!$A$8,B75&lt;&gt;""),H75+F75,"")</f>
      </c>
    </row>
    <row r="76" spans="1:9" ht="14.25">
      <c r="A76" s="28"/>
      <c r="B76" s="29"/>
      <c r="C76" s="30">
        <f>IF(B76&lt;&gt;"",Rates!$A$3,"")</f>
      </c>
      <c r="D76" s="31">
        <f t="shared" si="1"/>
      </c>
      <c r="E76" s="32">
        <f>IF(AND(Rates!$A$8,D76&lt;&gt;""),MIN(D76,Rates!$A$4),"")</f>
      </c>
      <c r="F76" s="33">
        <f>IF(E76&lt;&gt;"",E76*Rates!$A$1,"")</f>
      </c>
      <c r="G76" s="32">
        <f>IF(AND(Rates!$A$8,D76&lt;&gt;""),D76-E76,"")</f>
      </c>
      <c r="H76" s="33">
        <f>IF(G76&lt;&gt;"",G76*Rates!$A$2,"")</f>
      </c>
      <c r="I76" s="34">
        <f>IF(AND(Rates!$A$8,B76&lt;&gt;""),H76+F76,"")</f>
      </c>
    </row>
    <row r="77" spans="1:9" ht="14.25">
      <c r="A77" s="28"/>
      <c r="B77" s="29"/>
      <c r="C77" s="30">
        <f>IF(B77&lt;&gt;"",Rates!$A$3,"")</f>
      </c>
      <c r="D77" s="31">
        <f t="shared" si="1"/>
      </c>
      <c r="E77" s="32">
        <f>IF(AND(Rates!$A$8,D77&lt;&gt;""),MIN(D77,Rates!$A$4),"")</f>
      </c>
      <c r="F77" s="33">
        <f>IF(E77&lt;&gt;"",E77*Rates!$A$1,"")</f>
      </c>
      <c r="G77" s="32">
        <f>IF(AND(Rates!$A$8,D77&lt;&gt;""),D77-E77,"")</f>
      </c>
      <c r="H77" s="33">
        <f>IF(G77&lt;&gt;"",G77*Rates!$A$2,"")</f>
      </c>
      <c r="I77" s="34">
        <f>IF(AND(Rates!$A$8,B77&lt;&gt;""),H77+F77,"")</f>
      </c>
    </row>
    <row r="78" spans="1:9" ht="14.25">
      <c r="A78" s="28"/>
      <c r="B78" s="29"/>
      <c r="C78" s="30">
        <f>IF(B78&lt;&gt;"",Rates!$A$3,"")</f>
      </c>
      <c r="D78" s="31">
        <f t="shared" si="1"/>
      </c>
      <c r="E78" s="32">
        <f>IF(AND(Rates!$A$8,D78&lt;&gt;""),MIN(D78,Rates!$A$4),"")</f>
      </c>
      <c r="F78" s="33">
        <f>IF(E78&lt;&gt;"",E78*Rates!$A$1,"")</f>
      </c>
      <c r="G78" s="32">
        <f>IF(AND(Rates!$A$8,D78&lt;&gt;""),D78-E78,"")</f>
      </c>
      <c r="H78" s="33">
        <f>IF(G78&lt;&gt;"",G78*Rates!$A$2,"")</f>
      </c>
      <c r="I78" s="34">
        <f>IF(AND(Rates!$A$8,B78&lt;&gt;""),H78+F78,"")</f>
      </c>
    </row>
    <row r="79" spans="1:9" ht="14.25">
      <c r="A79" s="28"/>
      <c r="B79" s="29"/>
      <c r="C79" s="30">
        <f>IF(B79&lt;&gt;"",Rates!$A$3,"")</f>
      </c>
      <c r="D79" s="31">
        <f t="shared" si="1"/>
      </c>
      <c r="E79" s="32">
        <f>IF(AND(Rates!$A$8,D79&lt;&gt;""),MIN(D79,Rates!$A$4),"")</f>
      </c>
      <c r="F79" s="33">
        <f>IF(E79&lt;&gt;"",E79*Rates!$A$1,"")</f>
      </c>
      <c r="G79" s="32">
        <f>IF(AND(Rates!$A$8,D79&lt;&gt;""),D79-E79,"")</f>
      </c>
      <c r="H79" s="33">
        <f>IF(G79&lt;&gt;"",G79*Rates!$A$2,"")</f>
      </c>
      <c r="I79" s="34">
        <f>IF(AND(Rates!$A$8,B79&lt;&gt;""),H79+F79,"")</f>
      </c>
    </row>
    <row r="80" spans="1:9" ht="14.25">
      <c r="A80" s="28"/>
      <c r="B80" s="29"/>
      <c r="C80" s="30">
        <f>IF(B80&lt;&gt;"",Rates!$A$3,"")</f>
      </c>
      <c r="D80" s="31">
        <f t="shared" si="1"/>
      </c>
      <c r="E80" s="32">
        <f>IF(AND(Rates!$A$8,D80&lt;&gt;""),MIN(D80,Rates!$A$4),"")</f>
      </c>
      <c r="F80" s="33">
        <f>IF(E80&lt;&gt;"",E80*Rates!$A$1,"")</f>
      </c>
      <c r="G80" s="32">
        <f>IF(AND(Rates!$A$8,D80&lt;&gt;""),D80-E80,"")</f>
      </c>
      <c r="H80" s="33">
        <f>IF(G80&lt;&gt;"",G80*Rates!$A$2,"")</f>
      </c>
      <c r="I80" s="34">
        <f>IF(AND(Rates!$A$8,B80&lt;&gt;""),H80+F80,"")</f>
      </c>
    </row>
    <row r="81" spans="1:9" ht="14.25">
      <c r="A81" s="28"/>
      <c r="B81" s="29"/>
      <c r="C81" s="30">
        <f>IF(B81&lt;&gt;"",Rates!$A$3,"")</f>
      </c>
      <c r="D81" s="31">
        <f t="shared" si="1"/>
      </c>
      <c r="E81" s="32">
        <f>IF(AND(Rates!$A$8,D81&lt;&gt;""),MIN(D81,Rates!$A$4),"")</f>
      </c>
      <c r="F81" s="33">
        <f>IF(E81&lt;&gt;"",E81*Rates!$A$1,"")</f>
      </c>
      <c r="G81" s="32">
        <f>IF(AND(Rates!$A$8,D81&lt;&gt;""),D81-E81,"")</f>
      </c>
      <c r="H81" s="33">
        <f>IF(G81&lt;&gt;"",G81*Rates!$A$2,"")</f>
      </c>
      <c r="I81" s="34">
        <f>IF(AND(Rates!$A$8,B81&lt;&gt;""),H81+F81,"")</f>
      </c>
    </row>
    <row r="82" spans="1:9" ht="14.25">
      <c r="A82" s="28"/>
      <c r="B82" s="29"/>
      <c r="C82" s="30">
        <f>IF(B82&lt;&gt;"",Rates!$A$3,"")</f>
      </c>
      <c r="D82" s="31">
        <f t="shared" si="1"/>
      </c>
      <c r="E82" s="32">
        <f>IF(AND(Rates!$A$8,D82&lt;&gt;""),MIN(D82,Rates!$A$4),"")</f>
      </c>
      <c r="F82" s="33">
        <f>IF(E82&lt;&gt;"",E82*Rates!$A$1,"")</f>
      </c>
      <c r="G82" s="32">
        <f>IF(AND(Rates!$A$8,D82&lt;&gt;""),D82-E82,"")</f>
      </c>
      <c r="H82" s="33">
        <f>IF(G82&lt;&gt;"",G82*Rates!$A$2,"")</f>
      </c>
      <c r="I82" s="34">
        <f>IF(AND(Rates!$A$8,B82&lt;&gt;""),H82+F82,"")</f>
      </c>
    </row>
    <row r="83" spans="1:9" ht="14.25">
      <c r="A83" s="28"/>
      <c r="B83" s="29"/>
      <c r="C83" s="30">
        <f>IF(B83&lt;&gt;"",Rates!$A$3,"")</f>
      </c>
      <c r="D83" s="31">
        <f t="shared" si="1"/>
      </c>
      <c r="E83" s="32">
        <f>IF(AND(Rates!$A$8,D83&lt;&gt;""),MIN(D83,Rates!$A$4),"")</f>
      </c>
      <c r="F83" s="33">
        <f>IF(E83&lt;&gt;"",E83*Rates!$A$1,"")</f>
      </c>
      <c r="G83" s="32">
        <f>IF(AND(Rates!$A$8,D83&lt;&gt;""),D83-E83,"")</f>
      </c>
      <c r="H83" s="33">
        <f>IF(G83&lt;&gt;"",G83*Rates!$A$2,"")</f>
      </c>
      <c r="I83" s="34">
        <f>IF(AND(Rates!$A$8,B83&lt;&gt;""),H83+F83,"")</f>
      </c>
    </row>
    <row r="84" spans="1:9" ht="14.25">
      <c r="A84" s="28"/>
      <c r="B84" s="29"/>
      <c r="C84" s="30">
        <f>IF(B84&lt;&gt;"",Rates!$A$3,"")</f>
      </c>
      <c r="D84" s="31">
        <f t="shared" si="1"/>
      </c>
      <c r="E84" s="32">
        <f>IF(AND(Rates!$A$8,D84&lt;&gt;""),MIN(D84,Rates!$A$4),"")</f>
      </c>
      <c r="F84" s="33">
        <f>IF(E84&lt;&gt;"",E84*Rates!$A$1,"")</f>
      </c>
      <c r="G84" s="32">
        <f>IF(AND(Rates!$A$8,D84&lt;&gt;""),D84-E84,"")</f>
      </c>
      <c r="H84" s="33">
        <f>IF(G84&lt;&gt;"",G84*Rates!$A$2,"")</f>
      </c>
      <c r="I84" s="34">
        <f>IF(AND(Rates!$A$8,B84&lt;&gt;""),H84+F84,"")</f>
      </c>
    </row>
    <row r="85" spans="1:9" ht="14.25">
      <c r="A85" s="28"/>
      <c r="B85" s="29"/>
      <c r="C85" s="30">
        <f>IF(B85&lt;&gt;"",Rates!$A$3,"")</f>
      </c>
      <c r="D85" s="31">
        <f t="shared" si="1"/>
      </c>
      <c r="E85" s="32">
        <f>IF(AND(Rates!$A$8,D85&lt;&gt;""),MIN(D85,Rates!$A$4),"")</f>
      </c>
      <c r="F85" s="33">
        <f>IF(E85&lt;&gt;"",E85*Rates!$A$1,"")</f>
      </c>
      <c r="G85" s="32">
        <f>IF(AND(Rates!$A$8,D85&lt;&gt;""),D85-E85,"")</f>
      </c>
      <c r="H85" s="33">
        <f>IF(G85&lt;&gt;"",G85*Rates!$A$2,"")</f>
      </c>
      <c r="I85" s="34">
        <f>IF(AND(Rates!$A$8,B85&lt;&gt;""),H85+F85,"")</f>
      </c>
    </row>
    <row r="86" spans="1:9" ht="14.25">
      <c r="A86" s="28"/>
      <c r="B86" s="29"/>
      <c r="C86" s="30">
        <f>IF(B86&lt;&gt;"",Rates!$A$3,"")</f>
      </c>
      <c r="D86" s="31">
        <f t="shared" si="1"/>
      </c>
      <c r="E86" s="32">
        <f>IF(AND(Rates!$A$8,D86&lt;&gt;""),MIN(D86,Rates!$A$4),"")</f>
      </c>
      <c r="F86" s="33">
        <f>IF(E86&lt;&gt;"",E86*Rates!$A$1,"")</f>
      </c>
      <c r="G86" s="32">
        <f>IF(AND(Rates!$A$8,D86&lt;&gt;""),D86-E86,"")</f>
      </c>
      <c r="H86" s="33">
        <f>IF(G86&lt;&gt;"",G86*Rates!$A$2,"")</f>
      </c>
      <c r="I86" s="34">
        <f>IF(AND(Rates!$A$8,B86&lt;&gt;""),H86+F86,"")</f>
      </c>
    </row>
    <row r="87" spans="1:9" ht="14.25">
      <c r="A87" s="28"/>
      <c r="B87" s="29"/>
      <c r="C87" s="30">
        <f>IF(B87&lt;&gt;"",Rates!$A$3,"")</f>
      </c>
      <c r="D87" s="31">
        <f t="shared" si="1"/>
      </c>
      <c r="E87" s="32">
        <f>IF(AND(Rates!$A$8,D87&lt;&gt;""),MIN(D87,Rates!$A$4),"")</f>
      </c>
      <c r="F87" s="33">
        <f>IF(E87&lt;&gt;"",E87*Rates!$A$1,"")</f>
      </c>
      <c r="G87" s="32">
        <f>IF(AND(Rates!$A$8,D87&lt;&gt;""),D87-E87,"")</f>
      </c>
      <c r="H87" s="33">
        <f>IF(G87&lt;&gt;"",G87*Rates!$A$2,"")</f>
      </c>
      <c r="I87" s="34">
        <f>IF(AND(Rates!$A$8,B87&lt;&gt;""),H87+F87,"")</f>
      </c>
    </row>
    <row r="88" spans="1:9" ht="14.25">
      <c r="A88" s="28"/>
      <c r="B88" s="29"/>
      <c r="C88" s="30">
        <f>IF(B88&lt;&gt;"",Rates!$A$3,"")</f>
      </c>
      <c r="D88" s="31">
        <f t="shared" si="1"/>
      </c>
      <c r="E88" s="32">
        <f>IF(AND(Rates!$A$8,D88&lt;&gt;""),MIN(D88,Rates!$A$4),"")</f>
      </c>
      <c r="F88" s="33">
        <f>IF(E88&lt;&gt;"",E88*Rates!$A$1,"")</f>
      </c>
      <c r="G88" s="32">
        <f>IF(AND(Rates!$A$8,D88&lt;&gt;""),D88-E88,"")</f>
      </c>
      <c r="H88" s="33">
        <f>IF(G88&lt;&gt;"",G88*Rates!$A$2,"")</f>
      </c>
      <c r="I88" s="34">
        <f>IF(AND(Rates!$A$8,B88&lt;&gt;""),H88+F88,"")</f>
      </c>
    </row>
    <row r="89" spans="1:9" ht="14.25">
      <c r="A89" s="28"/>
      <c r="B89" s="29"/>
      <c r="C89" s="30">
        <f>IF(B89&lt;&gt;"",Rates!$A$3,"")</f>
      </c>
      <c r="D89" s="31">
        <f t="shared" si="1"/>
      </c>
      <c r="E89" s="32">
        <f>IF(AND(Rates!$A$8,D89&lt;&gt;""),MIN(D89,Rates!$A$4),"")</f>
      </c>
      <c r="F89" s="33">
        <f>IF(E89&lt;&gt;"",E89*Rates!$A$1,"")</f>
      </c>
      <c r="G89" s="32">
        <f>IF(AND(Rates!$A$8,D89&lt;&gt;""),D89-E89,"")</f>
      </c>
      <c r="H89" s="33">
        <f>IF(G89&lt;&gt;"",G89*Rates!$A$2,"")</f>
      </c>
      <c r="I89" s="34">
        <f>IF(AND(Rates!$A$8,B89&lt;&gt;""),H89+F89,"")</f>
      </c>
    </row>
    <row r="90" spans="1:9" ht="14.25">
      <c r="A90" s="28"/>
      <c r="B90" s="29"/>
      <c r="C90" s="30">
        <f>IF(B90&lt;&gt;"",Rates!$A$3,"")</f>
      </c>
      <c r="D90" s="31">
        <f t="shared" si="1"/>
      </c>
      <c r="E90" s="32">
        <f>IF(AND(Rates!$A$8,D90&lt;&gt;""),MIN(D90,Rates!$A$4),"")</f>
      </c>
      <c r="F90" s="33">
        <f>IF(E90&lt;&gt;"",E90*Rates!$A$1,"")</f>
      </c>
      <c r="G90" s="32">
        <f>IF(AND(Rates!$A$8,D90&lt;&gt;""),D90-E90,"")</f>
      </c>
      <c r="H90" s="33">
        <f>IF(G90&lt;&gt;"",G90*Rates!$A$2,"")</f>
      </c>
      <c r="I90" s="34">
        <f>IF(AND(Rates!$A$8,B90&lt;&gt;""),H90+F90,"")</f>
      </c>
    </row>
    <row r="91" spans="1:9" ht="14.25">
      <c r="A91" s="28"/>
      <c r="B91" s="29"/>
      <c r="C91" s="30">
        <f>IF(B91&lt;&gt;"",Rates!$A$3,"")</f>
      </c>
      <c r="D91" s="31">
        <f t="shared" si="1"/>
      </c>
      <c r="E91" s="32">
        <f>IF(AND(Rates!$A$8,D91&lt;&gt;""),MIN(D91,Rates!$A$4),"")</f>
      </c>
      <c r="F91" s="33">
        <f>IF(E91&lt;&gt;"",E91*Rates!$A$1,"")</f>
      </c>
      <c r="G91" s="32">
        <f>IF(AND(Rates!$A$8,D91&lt;&gt;""),D91-E91,"")</f>
      </c>
      <c r="H91" s="33">
        <f>IF(G91&lt;&gt;"",G91*Rates!$A$2,"")</f>
      </c>
      <c r="I91" s="34">
        <f>IF(AND(Rates!$A$8,B91&lt;&gt;""),H91+F91,"")</f>
      </c>
    </row>
    <row r="92" spans="1:9" ht="14.25">
      <c r="A92" s="28"/>
      <c r="B92" s="29"/>
      <c r="C92" s="30">
        <f>IF(B92&lt;&gt;"",Rates!$A$3,"")</f>
      </c>
      <c r="D92" s="31">
        <f t="shared" si="1"/>
      </c>
      <c r="E92" s="32">
        <f>IF(AND(Rates!$A$8,D92&lt;&gt;""),MIN(D92,Rates!$A$4),"")</f>
      </c>
      <c r="F92" s="33">
        <f>IF(E92&lt;&gt;"",E92*Rates!$A$1,"")</f>
      </c>
      <c r="G92" s="32">
        <f>IF(AND(Rates!$A$8,D92&lt;&gt;""),D92-E92,"")</f>
      </c>
      <c r="H92" s="33">
        <f>IF(G92&lt;&gt;"",G92*Rates!$A$2,"")</f>
      </c>
      <c r="I92" s="34">
        <f>IF(AND(Rates!$A$8,B92&lt;&gt;""),H92+F92,"")</f>
      </c>
    </row>
    <row r="93" spans="1:9" ht="14.25">
      <c r="A93" s="28"/>
      <c r="B93" s="29"/>
      <c r="C93" s="30">
        <f>IF(B93&lt;&gt;"",Rates!$A$3,"")</f>
      </c>
      <c r="D93" s="31">
        <f t="shared" si="1"/>
      </c>
      <c r="E93" s="32">
        <f>IF(AND(Rates!$A$8,D93&lt;&gt;""),MIN(D93,Rates!$A$4),"")</f>
      </c>
      <c r="F93" s="33">
        <f>IF(E93&lt;&gt;"",E93*Rates!$A$1,"")</f>
      </c>
      <c r="G93" s="32">
        <f>IF(AND(Rates!$A$8,D93&lt;&gt;""),D93-E93,"")</f>
      </c>
      <c r="H93" s="33">
        <f>IF(G93&lt;&gt;"",G93*Rates!$A$2,"")</f>
      </c>
      <c r="I93" s="34">
        <f>IF(AND(Rates!$A$8,B93&lt;&gt;""),H93+F93,"")</f>
      </c>
    </row>
    <row r="94" spans="1:9" ht="14.25">
      <c r="A94" s="28"/>
      <c r="B94" s="29"/>
      <c r="C94" s="30">
        <f>IF(B94&lt;&gt;"",Rates!$A$3,"")</f>
      </c>
      <c r="D94" s="31">
        <f t="shared" si="1"/>
      </c>
      <c r="E94" s="32">
        <f>IF(AND(Rates!$A$8,D94&lt;&gt;""),MIN(D94,Rates!$A$4),"")</f>
      </c>
      <c r="F94" s="33">
        <f>IF(E94&lt;&gt;"",E94*Rates!$A$1,"")</f>
      </c>
      <c r="G94" s="32">
        <f>IF(AND(Rates!$A$8,D94&lt;&gt;""),D94-E94,"")</f>
      </c>
      <c r="H94" s="33">
        <f>IF(G94&lt;&gt;"",G94*Rates!$A$2,"")</f>
      </c>
      <c r="I94" s="34">
        <f>IF(AND(Rates!$A$8,B94&lt;&gt;""),H94+F94,"")</f>
      </c>
    </row>
    <row r="95" spans="1:9" ht="14.25">
      <c r="A95" s="28"/>
      <c r="B95" s="29"/>
      <c r="C95" s="30">
        <f>IF(B95&lt;&gt;"",Rates!$A$3,"")</f>
      </c>
      <c r="D95" s="31">
        <f t="shared" si="1"/>
      </c>
      <c r="E95" s="32">
        <f>IF(AND(Rates!$A$8,D95&lt;&gt;""),MIN(D95,Rates!$A$4),"")</f>
      </c>
      <c r="F95" s="33">
        <f>IF(E95&lt;&gt;"",E95*Rates!$A$1,"")</f>
      </c>
      <c r="G95" s="32">
        <f>IF(AND(Rates!$A$8,D95&lt;&gt;""),D95-E95,"")</f>
      </c>
      <c r="H95" s="33">
        <f>IF(G95&lt;&gt;"",G95*Rates!$A$2,"")</f>
      </c>
      <c r="I95" s="34">
        <f>IF(AND(Rates!$A$8,B95&lt;&gt;""),H95+F95,"")</f>
      </c>
    </row>
    <row r="96" spans="1:9" ht="14.25">
      <c r="A96" s="28"/>
      <c r="B96" s="29"/>
      <c r="C96" s="30">
        <f>IF(B96&lt;&gt;"",Rates!$A$3,"")</f>
      </c>
      <c r="D96" s="31">
        <f t="shared" si="1"/>
      </c>
      <c r="E96" s="32">
        <f>IF(AND(Rates!$A$8,D96&lt;&gt;""),MIN(D96,Rates!$A$4),"")</f>
      </c>
      <c r="F96" s="33">
        <f>IF(E96&lt;&gt;"",E96*Rates!$A$1,"")</f>
      </c>
      <c r="G96" s="32">
        <f>IF(AND(Rates!$A$8,D96&lt;&gt;""),D96-E96,"")</f>
      </c>
      <c r="H96" s="33">
        <f>IF(G96&lt;&gt;"",G96*Rates!$A$2,"")</f>
      </c>
      <c r="I96" s="34">
        <f>IF(AND(Rates!$A$8,B96&lt;&gt;""),H96+F96,"")</f>
      </c>
    </row>
    <row r="97" spans="1:9" ht="14.25">
      <c r="A97" s="28"/>
      <c r="B97" s="29"/>
      <c r="C97" s="30">
        <f>IF(B97&lt;&gt;"",Rates!$A$3,"")</f>
      </c>
      <c r="D97" s="31">
        <f t="shared" si="1"/>
      </c>
      <c r="E97" s="32">
        <f>IF(AND(Rates!$A$8,D97&lt;&gt;""),MIN(D97,Rates!$A$4),"")</f>
      </c>
      <c r="F97" s="33">
        <f>IF(E97&lt;&gt;"",E97*Rates!$A$1,"")</f>
      </c>
      <c r="G97" s="32">
        <f>IF(AND(Rates!$A$8,D97&lt;&gt;""),D97-E97,"")</f>
      </c>
      <c r="H97" s="33">
        <f>IF(G97&lt;&gt;"",G97*Rates!$A$2,"")</f>
      </c>
      <c r="I97" s="34">
        <f>IF(AND(Rates!$A$8,B97&lt;&gt;""),H97+F97,"")</f>
      </c>
    </row>
    <row r="98" spans="1:9" ht="14.25">
      <c r="A98" s="28"/>
      <c r="B98" s="29"/>
      <c r="C98" s="30">
        <f>IF(B98&lt;&gt;"",Rates!$A$3,"")</f>
      </c>
      <c r="D98" s="31">
        <f t="shared" si="1"/>
      </c>
      <c r="E98" s="32">
        <f>IF(AND(Rates!$A$8,D98&lt;&gt;""),MIN(D98,Rates!$A$4),"")</f>
      </c>
      <c r="F98" s="33">
        <f>IF(E98&lt;&gt;"",E98*Rates!$A$1,"")</f>
      </c>
      <c r="G98" s="32">
        <f>IF(AND(Rates!$A$8,D98&lt;&gt;""),D98-E98,"")</f>
      </c>
      <c r="H98" s="33">
        <f>IF(G98&lt;&gt;"",G98*Rates!$A$2,"")</f>
      </c>
      <c r="I98" s="34">
        <f>IF(AND(Rates!$A$8,B98&lt;&gt;""),H98+F98,"")</f>
      </c>
    </row>
    <row r="99" spans="1:9" ht="14.25">
      <c r="A99" s="28"/>
      <c r="B99" s="29"/>
      <c r="C99" s="30">
        <f>IF(B99&lt;&gt;"",Rates!$A$3,"")</f>
      </c>
      <c r="D99" s="31">
        <f t="shared" si="1"/>
      </c>
      <c r="E99" s="32">
        <f>IF(AND(Rates!$A$8,D99&lt;&gt;""),MIN(D99,Rates!$A$4),"")</f>
      </c>
      <c r="F99" s="33">
        <f>IF(E99&lt;&gt;"",E99*Rates!$A$1,"")</f>
      </c>
      <c r="G99" s="32">
        <f>IF(AND(Rates!$A$8,D99&lt;&gt;""),D99-E99,"")</f>
      </c>
      <c r="H99" s="33">
        <f>IF(G99&lt;&gt;"",G99*Rates!$A$2,"")</f>
      </c>
      <c r="I99" s="34">
        <f>IF(AND(Rates!$A$8,B99&lt;&gt;""),H99+F99,"")</f>
      </c>
    </row>
    <row r="100" spans="1:9" ht="14.25">
      <c r="A100" s="28"/>
      <c r="B100" s="29"/>
      <c r="C100" s="30">
        <f>IF(B100&lt;&gt;"",Rates!$A$3,"")</f>
      </c>
      <c r="D100" s="31">
        <f t="shared" si="1"/>
      </c>
      <c r="E100" s="32">
        <f>IF(AND(Rates!$A$8,D100&lt;&gt;""),MIN(D100,Rates!$A$4),"")</f>
      </c>
      <c r="F100" s="33">
        <f>IF(E100&lt;&gt;"",E100*Rates!$A$1,"")</f>
      </c>
      <c r="G100" s="32">
        <f>IF(AND(Rates!$A$8,D100&lt;&gt;""),D100-E100,"")</f>
      </c>
      <c r="H100" s="33">
        <f>IF(G100&lt;&gt;"",G100*Rates!$A$2,"")</f>
      </c>
      <c r="I100" s="34">
        <f>IF(AND(Rates!$A$8,B100&lt;&gt;""),H100+F100,"")</f>
      </c>
    </row>
    <row r="101" spans="1:9" ht="14.25">
      <c r="A101" s="28"/>
      <c r="B101" s="29"/>
      <c r="C101" s="30">
        <f>IF(B101&lt;&gt;"",Rates!$A$3,"")</f>
      </c>
      <c r="D101" s="31">
        <f t="shared" si="1"/>
      </c>
      <c r="E101" s="32">
        <f>IF(AND(Rates!$A$8,D101&lt;&gt;""),MIN(D101,Rates!$A$4),"")</f>
      </c>
      <c r="F101" s="33">
        <f>IF(E101&lt;&gt;"",E101*Rates!$A$1,"")</f>
      </c>
      <c r="G101" s="32">
        <f>IF(AND(Rates!$A$8,D101&lt;&gt;""),D101-E101,"")</f>
      </c>
      <c r="H101" s="33">
        <f>IF(G101&lt;&gt;"",G101*Rates!$A$2,"")</f>
      </c>
      <c r="I101" s="34">
        <f>IF(AND(Rates!$A$8,B101&lt;&gt;""),H101+F101,"")</f>
      </c>
    </row>
    <row r="102" spans="1:9" ht="14.25">
      <c r="A102" s="28"/>
      <c r="B102" s="29"/>
      <c r="C102" s="30">
        <f>IF(B102&lt;&gt;"",Rates!$A$3,"")</f>
      </c>
      <c r="D102" s="31">
        <f t="shared" si="1"/>
      </c>
      <c r="E102" s="32">
        <f>IF(AND(Rates!$A$8,D102&lt;&gt;""),MIN(D102,Rates!$A$4),"")</f>
      </c>
      <c r="F102" s="33">
        <f>IF(E102&lt;&gt;"",E102*Rates!$A$1,"")</f>
      </c>
      <c r="G102" s="32">
        <f>IF(AND(Rates!$A$8,D102&lt;&gt;""),D102-E102,"")</f>
      </c>
      <c r="H102" s="33">
        <f>IF(G102&lt;&gt;"",G102*Rates!$A$2,"")</f>
      </c>
      <c r="I102" s="34">
        <f>IF(AND(Rates!$A$8,B102&lt;&gt;""),H102+F102,"")</f>
      </c>
    </row>
    <row r="103" spans="1:9" ht="14.25">
      <c r="A103" s="28"/>
      <c r="B103" s="29"/>
      <c r="C103" s="30">
        <f>IF(B103&lt;&gt;"",Rates!$A$3,"")</f>
      </c>
      <c r="D103" s="31">
        <f t="shared" si="1"/>
      </c>
      <c r="E103" s="32">
        <f>IF(AND(Rates!$A$8,D103&lt;&gt;""),MIN(D103,Rates!$A$4),"")</f>
      </c>
      <c r="F103" s="33">
        <f>IF(E103&lt;&gt;"",E103*Rates!$A$1,"")</f>
      </c>
      <c r="G103" s="32">
        <f>IF(AND(Rates!$A$8,D103&lt;&gt;""),D103-E103,"")</f>
      </c>
      <c r="H103" s="33">
        <f>IF(G103&lt;&gt;"",G103*Rates!$A$2,"")</f>
      </c>
      <c r="I103" s="34">
        <f>IF(AND(Rates!$A$8,B103&lt;&gt;""),H103+F103,"")</f>
      </c>
    </row>
    <row r="104" spans="1:9" ht="14.25">
      <c r="A104" s="28"/>
      <c r="B104" s="29"/>
      <c r="C104" s="30">
        <f>IF(B104&lt;&gt;"",Rates!$A$3,"")</f>
      </c>
      <c r="D104" s="31">
        <f t="shared" si="1"/>
      </c>
      <c r="E104" s="32">
        <f>IF(AND(Rates!$A$8,D104&lt;&gt;""),MIN(D104,Rates!$A$4),"")</f>
      </c>
      <c r="F104" s="33">
        <f>IF(E104&lt;&gt;"",E104*Rates!$A$1,"")</f>
      </c>
      <c r="G104" s="32">
        <f>IF(AND(Rates!$A$8,D104&lt;&gt;""),D104-E104,"")</f>
      </c>
      <c r="H104" s="33">
        <f>IF(G104&lt;&gt;"",G104*Rates!$A$2,"")</f>
      </c>
      <c r="I104" s="34">
        <f>IF(AND(Rates!$A$8,B104&lt;&gt;""),H104+F104,"")</f>
      </c>
    </row>
    <row r="105" spans="1:9" ht="14.25">
      <c r="A105" s="28"/>
      <c r="B105" s="29"/>
      <c r="C105" s="30">
        <f>IF(B105&lt;&gt;"",Rates!$A$3,"")</f>
      </c>
      <c r="D105" s="31">
        <f t="shared" si="1"/>
      </c>
      <c r="E105" s="32">
        <f>IF(AND(Rates!$A$8,D105&lt;&gt;""),MIN(D105,Rates!$A$4),"")</f>
      </c>
      <c r="F105" s="33">
        <f>IF(E105&lt;&gt;"",E105*Rates!$A$1,"")</f>
      </c>
      <c r="G105" s="32">
        <f>IF(AND(Rates!$A$8,D105&lt;&gt;""),D105-E105,"")</f>
      </c>
      <c r="H105" s="33">
        <f>IF(G105&lt;&gt;"",G105*Rates!$A$2,"")</f>
      </c>
      <c r="I105" s="34">
        <f>IF(AND(Rates!$A$8,B105&lt;&gt;""),H105+F105,"")</f>
      </c>
    </row>
    <row r="106" spans="1:9" ht="14.25">
      <c r="A106" s="28"/>
      <c r="B106" s="29"/>
      <c r="C106" s="30">
        <f>IF(B106&lt;&gt;"",Rates!$A$3,"")</f>
      </c>
      <c r="D106" s="31">
        <f t="shared" si="1"/>
      </c>
      <c r="E106" s="32">
        <f>IF(AND(Rates!$A$8,D106&lt;&gt;""),MIN(D106,Rates!$A$4),"")</f>
      </c>
      <c r="F106" s="33">
        <f>IF(E106&lt;&gt;"",E106*Rates!$A$1,"")</f>
      </c>
      <c r="G106" s="32">
        <f>IF(AND(Rates!$A$8,D106&lt;&gt;""),D106-E106,"")</f>
      </c>
      <c r="H106" s="33">
        <f>IF(G106&lt;&gt;"",G106*Rates!$A$2,"")</f>
      </c>
      <c r="I106" s="34">
        <f>IF(AND(Rates!$A$8,B106&lt;&gt;""),H106+F106,"")</f>
      </c>
    </row>
    <row r="107" spans="1:9" ht="14.25">
      <c r="A107" s="28"/>
      <c r="B107" s="29"/>
      <c r="C107" s="30">
        <f>IF(B107&lt;&gt;"",Rates!$A$3,"")</f>
      </c>
      <c r="D107" s="31">
        <f t="shared" si="1"/>
      </c>
      <c r="E107" s="32">
        <f>IF(AND(Rates!$A$8,D107&lt;&gt;""),MIN(D107,Rates!$A$4),"")</f>
      </c>
      <c r="F107" s="33">
        <f>IF(E107&lt;&gt;"",E107*Rates!$A$1,"")</f>
      </c>
      <c r="G107" s="32">
        <f>IF(AND(Rates!$A$8,D107&lt;&gt;""),D107-E107,"")</f>
      </c>
      <c r="H107" s="33">
        <f>IF(G107&lt;&gt;"",G107*Rates!$A$2,"")</f>
      </c>
      <c r="I107" s="34">
        <f>IF(AND(Rates!$A$8,B107&lt;&gt;""),H107+F107,"")</f>
      </c>
    </row>
    <row r="108" spans="1:9" ht="14.25">
      <c r="A108" s="28"/>
      <c r="B108" s="29"/>
      <c r="C108" s="30">
        <f>IF(B108&lt;&gt;"",Rates!$A$3,"")</f>
      </c>
      <c r="D108" s="31">
        <f t="shared" si="1"/>
      </c>
      <c r="E108" s="32">
        <f>IF(AND(Rates!$A$8,D108&lt;&gt;""),MIN(D108,Rates!$A$4),"")</f>
      </c>
      <c r="F108" s="33">
        <f>IF(E108&lt;&gt;"",E108*Rates!$A$1,"")</f>
      </c>
      <c r="G108" s="32">
        <f>IF(AND(Rates!$A$8,D108&lt;&gt;""),D108-E108,"")</f>
      </c>
      <c r="H108" s="33">
        <f>IF(G108&lt;&gt;"",G108*Rates!$A$2,"")</f>
      </c>
      <c r="I108" s="34">
        <f>IF(AND(Rates!$A$8,B108&lt;&gt;""),H108+F108,"")</f>
      </c>
    </row>
    <row r="109" spans="1:9" ht="14.25">
      <c r="A109" s="28"/>
      <c r="B109" s="29"/>
      <c r="C109" s="30">
        <f>IF(B109&lt;&gt;"",Rates!$A$3,"")</f>
      </c>
      <c r="D109" s="31">
        <f t="shared" si="1"/>
      </c>
      <c r="E109" s="32">
        <f>IF(AND(Rates!$A$8,D109&lt;&gt;""),MIN(D109,Rates!$A$4),"")</f>
      </c>
      <c r="F109" s="33">
        <f>IF(E109&lt;&gt;"",E109*Rates!$A$1,"")</f>
      </c>
      <c r="G109" s="32">
        <f>IF(AND(Rates!$A$8,D109&lt;&gt;""),D109-E109,"")</f>
      </c>
      <c r="H109" s="33">
        <f>IF(G109&lt;&gt;"",G109*Rates!$A$2,"")</f>
      </c>
      <c r="I109" s="34">
        <f>IF(AND(Rates!$A$8,B109&lt;&gt;""),H109+F109,"")</f>
      </c>
    </row>
    <row r="110" spans="1:9" ht="14.25">
      <c r="A110" s="28"/>
      <c r="B110" s="29"/>
      <c r="C110" s="30">
        <f>IF(B110&lt;&gt;"",Rates!$A$3,"")</f>
      </c>
      <c r="D110" s="31">
        <f t="shared" si="1"/>
      </c>
      <c r="E110" s="32">
        <f>IF(AND(Rates!$A$8,D110&lt;&gt;""),MIN(D110,Rates!$A$4),"")</f>
      </c>
      <c r="F110" s="33">
        <f>IF(E110&lt;&gt;"",E110*Rates!$A$1,"")</f>
      </c>
      <c r="G110" s="32">
        <f>IF(AND(Rates!$A$8,D110&lt;&gt;""),D110-E110,"")</f>
      </c>
      <c r="H110" s="33">
        <f>IF(G110&lt;&gt;"",G110*Rates!$A$2,"")</f>
      </c>
      <c r="I110" s="34">
        <f>IF(AND(Rates!$A$8,B110&lt;&gt;""),H110+F110,"")</f>
      </c>
    </row>
    <row r="111" spans="1:9" ht="14.25">
      <c r="A111" s="28"/>
      <c r="B111" s="29"/>
      <c r="C111" s="30">
        <f>IF(B111&lt;&gt;"",Rates!$A$3,"")</f>
      </c>
      <c r="D111" s="31">
        <f t="shared" si="1"/>
      </c>
      <c r="E111" s="32">
        <f>IF(AND(Rates!$A$8,D111&lt;&gt;""),MIN(D111,Rates!$A$4),"")</f>
      </c>
      <c r="F111" s="33">
        <f>IF(E111&lt;&gt;"",E111*Rates!$A$1,"")</f>
      </c>
      <c r="G111" s="32">
        <f>IF(AND(Rates!$A$8,D111&lt;&gt;""),D111-E111,"")</f>
      </c>
      <c r="H111" s="33">
        <f>IF(G111&lt;&gt;"",G111*Rates!$A$2,"")</f>
      </c>
      <c r="I111" s="34">
        <f>IF(AND(Rates!$A$8,B111&lt;&gt;""),H111+F111,"")</f>
      </c>
    </row>
    <row r="112" spans="1:9" ht="14.25">
      <c r="A112" s="28"/>
      <c r="B112" s="29"/>
      <c r="C112" s="30">
        <f>IF(B112&lt;&gt;"",Rates!$A$3,"")</f>
      </c>
      <c r="D112" s="31">
        <f t="shared" si="1"/>
      </c>
      <c r="E112" s="32">
        <f>IF(AND(Rates!$A$8,D112&lt;&gt;""),MIN(D112,Rates!$A$4),"")</f>
      </c>
      <c r="F112" s="33">
        <f>IF(E112&lt;&gt;"",E112*Rates!$A$1,"")</f>
      </c>
      <c r="G112" s="32">
        <f>IF(AND(Rates!$A$8,D112&lt;&gt;""),D112-E112,"")</f>
      </c>
      <c r="H112" s="33">
        <f>IF(G112&lt;&gt;"",G112*Rates!$A$2,"")</f>
      </c>
      <c r="I112" s="34">
        <f>IF(AND(Rates!$A$8,B112&lt;&gt;""),H112+F112,"")</f>
      </c>
    </row>
    <row r="113" spans="1:9" ht="14.25">
      <c r="A113" s="28"/>
      <c r="B113" s="29"/>
      <c r="C113" s="30">
        <f>IF(B113&lt;&gt;"",Rates!$A$3,"")</f>
      </c>
      <c r="D113" s="31">
        <f t="shared" si="1"/>
      </c>
      <c r="E113" s="32">
        <f>IF(AND(Rates!$A$8,D113&lt;&gt;""),MIN(D113,Rates!$A$4),"")</f>
      </c>
      <c r="F113" s="33">
        <f>IF(E113&lt;&gt;"",E113*Rates!$A$1,"")</f>
      </c>
      <c r="G113" s="32">
        <f>IF(AND(Rates!$A$8,D113&lt;&gt;""),D113-E113,"")</f>
      </c>
      <c r="H113" s="33">
        <f>IF(G113&lt;&gt;"",G113*Rates!$A$2,"")</f>
      </c>
      <c r="I113" s="34">
        <f>IF(AND(Rates!$A$8,B113&lt;&gt;""),H113+F113,"")</f>
      </c>
    </row>
    <row r="114" spans="1:9" ht="14.25">
      <c r="A114" s="28"/>
      <c r="B114" s="29"/>
      <c r="C114" s="30">
        <f>IF(B114&lt;&gt;"",Rates!$A$3,"")</f>
      </c>
      <c r="D114" s="31">
        <f t="shared" si="1"/>
      </c>
      <c r="E114" s="32">
        <f>IF(AND(Rates!$A$8,D114&lt;&gt;""),MIN(D114,Rates!$A$4),"")</f>
      </c>
      <c r="F114" s="33">
        <f>IF(E114&lt;&gt;"",E114*Rates!$A$1,"")</f>
      </c>
      <c r="G114" s="32">
        <f>IF(AND(Rates!$A$8,D114&lt;&gt;""),D114-E114,"")</f>
      </c>
      <c r="H114" s="33">
        <f>IF(G114&lt;&gt;"",G114*Rates!$A$2,"")</f>
      </c>
      <c r="I114" s="34">
        <f>IF(AND(Rates!$A$8,B114&lt;&gt;""),H114+F114,"")</f>
      </c>
    </row>
    <row r="115" spans="1:9" ht="14.25">
      <c r="A115" s="28"/>
      <c r="B115" s="29"/>
      <c r="C115" s="30">
        <f>IF(B115&lt;&gt;"",Rates!$A$3,"")</f>
      </c>
      <c r="D115" s="31">
        <f t="shared" si="1"/>
      </c>
      <c r="E115" s="32">
        <f>IF(AND(Rates!$A$8,D115&lt;&gt;""),MIN(D115,Rates!$A$4),"")</f>
      </c>
      <c r="F115" s="33">
        <f>IF(E115&lt;&gt;"",E115*Rates!$A$1,"")</f>
      </c>
      <c r="G115" s="32">
        <f>IF(AND(Rates!$A$8,D115&lt;&gt;""),D115-E115,"")</f>
      </c>
      <c r="H115" s="33">
        <f>IF(G115&lt;&gt;"",G115*Rates!$A$2,"")</f>
      </c>
      <c r="I115" s="34">
        <f>IF(AND(Rates!$A$8,B115&lt;&gt;""),H115+F115,"")</f>
      </c>
    </row>
    <row r="116" spans="1:9" ht="14.25">
      <c r="A116" s="28"/>
      <c r="B116" s="29"/>
      <c r="C116" s="30">
        <f>IF(B116&lt;&gt;"",Rates!$A$3,"")</f>
      </c>
      <c r="D116" s="31">
        <f t="shared" si="1"/>
      </c>
      <c r="E116" s="32">
        <f>IF(AND(Rates!$A$8,D116&lt;&gt;""),MIN(D116,Rates!$A$4),"")</f>
      </c>
      <c r="F116" s="33">
        <f>IF(E116&lt;&gt;"",E116*Rates!$A$1,"")</f>
      </c>
      <c r="G116" s="32">
        <f>IF(AND(Rates!$A$8,D116&lt;&gt;""),D116-E116,"")</f>
      </c>
      <c r="H116" s="33">
        <f>IF(G116&lt;&gt;"",G116*Rates!$A$2,"")</f>
      </c>
      <c r="I116" s="34">
        <f>IF(AND(Rates!$A$8,B116&lt;&gt;""),H116+F116,"")</f>
      </c>
    </row>
    <row r="117" spans="1:9" ht="14.25">
      <c r="A117" s="28"/>
      <c r="B117" s="29"/>
      <c r="C117" s="30">
        <f>IF(B117&lt;&gt;"",Rates!$A$3,"")</f>
      </c>
      <c r="D117" s="31">
        <f t="shared" si="1"/>
      </c>
      <c r="E117" s="32">
        <f>IF(AND(Rates!$A$8,D117&lt;&gt;""),MIN(D117,Rates!$A$4),"")</f>
      </c>
      <c r="F117" s="33">
        <f>IF(E117&lt;&gt;"",E117*Rates!$A$1,"")</f>
      </c>
      <c r="G117" s="32">
        <f>IF(AND(Rates!$A$8,D117&lt;&gt;""),D117-E117,"")</f>
      </c>
      <c r="H117" s="33">
        <f>IF(G117&lt;&gt;"",G117*Rates!$A$2,"")</f>
      </c>
      <c r="I117" s="34">
        <f>IF(AND(Rates!$A$8,B117&lt;&gt;""),H117+F117,"")</f>
      </c>
    </row>
    <row r="118" spans="1:9" ht="14.25">
      <c r="A118" s="28"/>
      <c r="B118" s="29"/>
      <c r="C118" s="30">
        <f>IF(B118&lt;&gt;"",Rates!$A$3,"")</f>
      </c>
      <c r="D118" s="31">
        <f t="shared" si="1"/>
      </c>
      <c r="E118" s="32">
        <f>IF(AND(Rates!$A$8,D118&lt;&gt;""),MIN(D118,Rates!$A$4),"")</f>
      </c>
      <c r="F118" s="33">
        <f>IF(E118&lt;&gt;"",E118*Rates!$A$1,"")</f>
      </c>
      <c r="G118" s="32">
        <f>IF(AND(Rates!$A$8,D118&lt;&gt;""),D118-E118,"")</f>
      </c>
      <c r="H118" s="33">
        <f>IF(G118&lt;&gt;"",G118*Rates!$A$2,"")</f>
      </c>
      <c r="I118" s="34">
        <f>IF(AND(Rates!$A$8,B118&lt;&gt;""),H118+F118,"")</f>
      </c>
    </row>
    <row r="119" spans="1:9" ht="14.25">
      <c r="A119" s="28"/>
      <c r="B119" s="29"/>
      <c r="C119" s="30">
        <f>IF(B119&lt;&gt;"",Rates!$A$3,"")</f>
      </c>
      <c r="D119" s="31">
        <f t="shared" si="1"/>
      </c>
      <c r="E119" s="32">
        <f>IF(AND(Rates!$A$8,D119&lt;&gt;""),MIN(D119,Rates!$A$4),"")</f>
      </c>
      <c r="F119" s="33">
        <f>IF(E119&lt;&gt;"",E119*Rates!$A$1,"")</f>
      </c>
      <c r="G119" s="32">
        <f>IF(AND(Rates!$A$8,D119&lt;&gt;""),D119-E119,"")</f>
      </c>
      <c r="H119" s="33">
        <f>IF(G119&lt;&gt;"",G119*Rates!$A$2,"")</f>
      </c>
      <c r="I119" s="34">
        <f>IF(AND(Rates!$A$8,B119&lt;&gt;""),H119+F119,"")</f>
      </c>
    </row>
    <row r="120" spans="1:9" ht="14.25">
      <c r="A120" s="28"/>
      <c r="B120" s="29"/>
      <c r="C120" s="30">
        <f>IF(B120&lt;&gt;"",Rates!$A$3,"")</f>
      </c>
      <c r="D120" s="31">
        <f t="shared" si="1"/>
      </c>
      <c r="E120" s="32">
        <f>IF(AND(Rates!$A$8,D120&lt;&gt;""),MIN(D120,Rates!$A$4),"")</f>
      </c>
      <c r="F120" s="33">
        <f>IF(E120&lt;&gt;"",E120*Rates!$A$1,"")</f>
      </c>
      <c r="G120" s="32">
        <f>IF(AND(Rates!$A$8,D120&lt;&gt;""),D120-E120,"")</f>
      </c>
      <c r="H120" s="33">
        <f>IF(G120&lt;&gt;"",G120*Rates!$A$2,"")</f>
      </c>
      <c r="I120" s="34">
        <f>IF(AND(Rates!$A$8,B120&lt;&gt;""),H120+F120,"")</f>
      </c>
    </row>
    <row r="121" spans="1:9" ht="14.25">
      <c r="A121" s="28"/>
      <c r="B121" s="29"/>
      <c r="C121" s="30">
        <f>IF(B121&lt;&gt;"",Rates!$A$3,"")</f>
      </c>
      <c r="D121" s="31">
        <f t="shared" si="1"/>
      </c>
      <c r="E121" s="32">
        <f>IF(AND(Rates!$A$8,D121&lt;&gt;""),MIN(D121,Rates!$A$4),"")</f>
      </c>
      <c r="F121" s="33">
        <f>IF(E121&lt;&gt;"",E121*Rates!$A$1,"")</f>
      </c>
      <c r="G121" s="32">
        <f>IF(AND(Rates!$A$8,D121&lt;&gt;""),D121-E121,"")</f>
      </c>
      <c r="H121" s="33">
        <f>IF(G121&lt;&gt;"",G121*Rates!$A$2,"")</f>
      </c>
      <c r="I121" s="34">
        <f>IF(AND(Rates!$A$8,B121&lt;&gt;""),H121+F121,"")</f>
      </c>
    </row>
    <row r="122" spans="1:9" ht="14.25">
      <c r="A122" s="28"/>
      <c r="B122" s="29"/>
      <c r="C122" s="30">
        <f>IF(B122&lt;&gt;"",Rates!$A$3,"")</f>
      </c>
      <c r="D122" s="31">
        <f t="shared" si="1"/>
      </c>
      <c r="E122" s="32">
        <f>IF(AND(Rates!$A$8,D122&lt;&gt;""),MIN(D122,Rates!$A$4),"")</f>
      </c>
      <c r="F122" s="33">
        <f>IF(E122&lt;&gt;"",E122*Rates!$A$1,"")</f>
      </c>
      <c r="G122" s="32">
        <f>IF(AND(Rates!$A$8,D122&lt;&gt;""),D122-E122,"")</f>
      </c>
      <c r="H122" s="33">
        <f>IF(G122&lt;&gt;"",G122*Rates!$A$2,"")</f>
      </c>
      <c r="I122" s="34">
        <f>IF(AND(Rates!$A$8,B122&lt;&gt;""),H122+F122,"")</f>
      </c>
    </row>
    <row r="123" spans="1:9" ht="14.25">
      <c r="A123" s="28"/>
      <c r="B123" s="29"/>
      <c r="C123" s="30">
        <f>IF(B123&lt;&gt;"",Rates!$A$3,"")</f>
      </c>
      <c r="D123" s="31">
        <f t="shared" si="1"/>
      </c>
      <c r="E123" s="32">
        <f>IF(AND(Rates!$A$8,D123&lt;&gt;""),MIN(D123,Rates!$A$4),"")</f>
      </c>
      <c r="F123" s="33">
        <f>IF(E123&lt;&gt;"",E123*Rates!$A$1,"")</f>
      </c>
      <c r="G123" s="32">
        <f>IF(AND(Rates!$A$8,D123&lt;&gt;""),D123-E123,"")</f>
      </c>
      <c r="H123" s="33">
        <f>IF(G123&lt;&gt;"",G123*Rates!$A$2,"")</f>
      </c>
      <c r="I123" s="34">
        <f>IF(AND(Rates!$A$8,B123&lt;&gt;""),H123+F123,"")</f>
      </c>
    </row>
    <row r="124" spans="1:9" ht="14.25">
      <c r="A124" s="28"/>
      <c r="B124" s="29"/>
      <c r="C124" s="30">
        <f>IF(B124&lt;&gt;"",Rates!$A$3,"")</f>
      </c>
      <c r="D124" s="31">
        <f t="shared" si="1"/>
      </c>
      <c r="E124" s="32">
        <f>IF(AND(Rates!$A$8,D124&lt;&gt;""),MIN(D124,Rates!$A$4),"")</f>
      </c>
      <c r="F124" s="33">
        <f>IF(E124&lt;&gt;"",E124*Rates!$A$1,"")</f>
      </c>
      <c r="G124" s="32">
        <f>IF(AND(Rates!$A$8,D124&lt;&gt;""),D124-E124,"")</f>
      </c>
      <c r="H124" s="33">
        <f>IF(G124&lt;&gt;"",G124*Rates!$A$2,"")</f>
      </c>
      <c r="I124" s="34">
        <f>IF(AND(Rates!$A$8,B124&lt;&gt;""),H124+F124,"")</f>
      </c>
    </row>
    <row r="125" spans="1:9" ht="14.25">
      <c r="A125" s="28"/>
      <c r="B125" s="29"/>
      <c r="C125" s="30">
        <f>IF(B125&lt;&gt;"",Rates!$A$3,"")</f>
      </c>
      <c r="D125" s="31">
        <f t="shared" si="1"/>
      </c>
      <c r="E125" s="32">
        <f>IF(AND(Rates!$A$8,D125&lt;&gt;""),MIN(D125,Rates!$A$4),"")</f>
      </c>
      <c r="F125" s="33">
        <f>IF(E125&lt;&gt;"",E125*Rates!$A$1,"")</f>
      </c>
      <c r="G125" s="32">
        <f>IF(AND(Rates!$A$8,D125&lt;&gt;""),D125-E125,"")</f>
      </c>
      <c r="H125" s="33">
        <f>IF(G125&lt;&gt;"",G125*Rates!$A$2,"")</f>
      </c>
      <c r="I125" s="34">
        <f>IF(AND(Rates!$A$8,B125&lt;&gt;""),H125+F125,"")</f>
      </c>
    </row>
    <row r="126" spans="1:9" ht="14.25">
      <c r="A126" s="28"/>
      <c r="B126" s="29"/>
      <c r="C126" s="30">
        <f>IF(B126&lt;&gt;"",Rates!$A$3,"")</f>
      </c>
      <c r="D126" s="31">
        <f t="shared" si="1"/>
      </c>
      <c r="E126" s="32">
        <f>IF(AND(Rates!$A$8,D126&lt;&gt;""),MIN(D126,Rates!$A$4),"")</f>
      </c>
      <c r="F126" s="33">
        <f>IF(E126&lt;&gt;"",E126*Rates!$A$1,"")</f>
      </c>
      <c r="G126" s="32">
        <f>IF(AND(Rates!$A$8,D126&lt;&gt;""),D126-E126,"")</f>
      </c>
      <c r="H126" s="33">
        <f>IF(G126&lt;&gt;"",G126*Rates!$A$2,"")</f>
      </c>
      <c r="I126" s="34">
        <f>IF(AND(Rates!$A$8,B126&lt;&gt;""),H126+F126,"")</f>
      </c>
    </row>
    <row r="127" spans="1:9" ht="14.25">
      <c r="A127" s="28"/>
      <c r="B127" s="29"/>
      <c r="C127" s="30">
        <f>IF(B127&lt;&gt;"",Rates!$A$3,"")</f>
      </c>
      <c r="D127" s="31">
        <f t="shared" si="1"/>
      </c>
      <c r="E127" s="32">
        <f>IF(AND(Rates!$A$8,D127&lt;&gt;""),MIN(D127,Rates!$A$4),"")</f>
      </c>
      <c r="F127" s="33">
        <f>IF(E127&lt;&gt;"",E127*Rates!$A$1,"")</f>
      </c>
      <c r="G127" s="32">
        <f>IF(AND(Rates!$A$8,D127&lt;&gt;""),D127-E127,"")</f>
      </c>
      <c r="H127" s="33">
        <f>IF(G127&lt;&gt;"",G127*Rates!$A$2,"")</f>
      </c>
      <c r="I127" s="34">
        <f>IF(AND(Rates!$A$8,B127&lt;&gt;""),H127+F127,"")</f>
      </c>
    </row>
    <row r="128" spans="1:9" ht="14.25">
      <c r="A128" s="28"/>
      <c r="B128" s="29"/>
      <c r="C128" s="30">
        <f>IF(B128&lt;&gt;"",Rates!$A$3,"")</f>
      </c>
      <c r="D128" s="31">
        <f t="shared" si="1"/>
      </c>
      <c r="E128" s="32">
        <f>IF(AND(Rates!$A$8,D128&lt;&gt;""),MIN(D128,Rates!$A$4),"")</f>
      </c>
      <c r="F128" s="33">
        <f>IF(E128&lt;&gt;"",E128*Rates!$A$1,"")</f>
      </c>
      <c r="G128" s="32">
        <f>IF(AND(Rates!$A$8,D128&lt;&gt;""),D128-E128,"")</f>
      </c>
      <c r="H128" s="33">
        <f>IF(G128&lt;&gt;"",G128*Rates!$A$2,"")</f>
      </c>
      <c r="I128" s="34">
        <f>IF(AND(Rates!$A$8,B128&lt;&gt;""),H128+F128,"")</f>
      </c>
    </row>
    <row r="129" spans="1:9" ht="14.25">
      <c r="A129" s="28"/>
      <c r="B129" s="29"/>
      <c r="C129" s="30">
        <f>IF(B129&lt;&gt;"",Rates!$A$3,"")</f>
      </c>
      <c r="D129" s="31">
        <f t="shared" si="1"/>
      </c>
      <c r="E129" s="32">
        <f>IF(AND(Rates!$A$8,D129&lt;&gt;""),MIN(D129,Rates!$A$4),"")</f>
      </c>
      <c r="F129" s="33">
        <f>IF(E129&lt;&gt;"",E129*Rates!$A$1,"")</f>
      </c>
      <c r="G129" s="32">
        <f>IF(AND(Rates!$A$8,D129&lt;&gt;""),D129-E129,"")</f>
      </c>
      <c r="H129" s="33">
        <f>IF(G129&lt;&gt;"",G129*Rates!$A$2,"")</f>
      </c>
      <c r="I129" s="34">
        <f>IF(AND(Rates!$A$8,B129&lt;&gt;""),H129+F129,"")</f>
      </c>
    </row>
    <row r="130" spans="1:9" ht="14.25">
      <c r="A130" s="28"/>
      <c r="B130" s="29"/>
      <c r="C130" s="30">
        <f>IF(B130&lt;&gt;"",Rates!$A$3,"")</f>
      </c>
      <c r="D130" s="31">
        <f t="shared" si="1"/>
      </c>
      <c r="E130" s="32">
        <f>IF(AND(Rates!$A$8,D130&lt;&gt;""),MIN(D130,Rates!$A$4),"")</f>
      </c>
      <c r="F130" s="33">
        <f>IF(E130&lt;&gt;"",E130*Rates!$A$1,"")</f>
      </c>
      <c r="G130" s="32">
        <f>IF(AND(Rates!$A$8,D130&lt;&gt;""),D130-E130,"")</f>
      </c>
      <c r="H130" s="33">
        <f>IF(G130&lt;&gt;"",G130*Rates!$A$2,"")</f>
      </c>
      <c r="I130" s="34">
        <f>IF(AND(Rates!$A$8,B130&lt;&gt;""),H130+F130,"")</f>
      </c>
    </row>
    <row r="131" spans="1:9" ht="14.25">
      <c r="A131" s="28"/>
      <c r="B131" s="29"/>
      <c r="C131" s="30">
        <f>IF(B131&lt;&gt;"",Rates!$A$3,"")</f>
      </c>
      <c r="D131" s="31">
        <f t="shared" si="1"/>
      </c>
      <c r="E131" s="32">
        <f>IF(AND(Rates!$A$8,D131&lt;&gt;""),MIN(D131,Rates!$A$4),"")</f>
      </c>
      <c r="F131" s="33">
        <f>IF(E131&lt;&gt;"",E131*Rates!$A$1,"")</f>
      </c>
      <c r="G131" s="32">
        <f>IF(AND(Rates!$A$8,D131&lt;&gt;""),D131-E131,"")</f>
      </c>
      <c r="H131" s="33">
        <f>IF(G131&lt;&gt;"",G131*Rates!$A$2,"")</f>
      </c>
      <c r="I131" s="34">
        <f>IF(AND(Rates!$A$8,B131&lt;&gt;""),H131+F131,"")</f>
      </c>
    </row>
    <row r="132" spans="1:9" ht="14.25">
      <c r="A132" s="28"/>
      <c r="B132" s="29"/>
      <c r="C132" s="30">
        <f>IF(B132&lt;&gt;"",Rates!$A$3,"")</f>
      </c>
      <c r="D132" s="31">
        <f aca="true" t="shared" si="2" ref="D132:D195">IF(B132&lt;&gt;"",C132*B132,"")</f>
      </c>
      <c r="E132" s="32">
        <f>IF(AND(Rates!$A$8,D132&lt;&gt;""),MIN(D132,Rates!$A$4),"")</f>
      </c>
      <c r="F132" s="33">
        <f>IF(E132&lt;&gt;"",E132*Rates!$A$1,"")</f>
      </c>
      <c r="G132" s="32">
        <f>IF(AND(Rates!$A$8,D132&lt;&gt;""),D132-E132,"")</f>
      </c>
      <c r="H132" s="33">
        <f>IF(G132&lt;&gt;"",G132*Rates!$A$2,"")</f>
      </c>
      <c r="I132" s="34">
        <f>IF(AND(Rates!$A$8,B132&lt;&gt;""),H132+F132,"")</f>
      </c>
    </row>
    <row r="133" spans="1:9" ht="14.25">
      <c r="A133" s="28"/>
      <c r="B133" s="29"/>
      <c r="C133" s="30">
        <f>IF(B133&lt;&gt;"",Rates!$A$3,"")</f>
      </c>
      <c r="D133" s="31">
        <f t="shared" si="2"/>
      </c>
      <c r="E133" s="32">
        <f>IF(AND(Rates!$A$8,D133&lt;&gt;""),MIN(D133,Rates!$A$4),"")</f>
      </c>
      <c r="F133" s="33">
        <f>IF(E133&lt;&gt;"",E133*Rates!$A$1,"")</f>
      </c>
      <c r="G133" s="32">
        <f>IF(AND(Rates!$A$8,D133&lt;&gt;""),D133-E133,"")</f>
      </c>
      <c r="H133" s="33">
        <f>IF(G133&lt;&gt;"",G133*Rates!$A$2,"")</f>
      </c>
      <c r="I133" s="34">
        <f>IF(AND(Rates!$A$8,B133&lt;&gt;""),H133+F133,"")</f>
      </c>
    </row>
    <row r="134" spans="1:9" ht="14.25">
      <c r="A134" s="28"/>
      <c r="B134" s="29"/>
      <c r="C134" s="30">
        <f>IF(B134&lt;&gt;"",Rates!$A$3,"")</f>
      </c>
      <c r="D134" s="31">
        <f t="shared" si="2"/>
      </c>
      <c r="E134" s="32">
        <f>IF(AND(Rates!$A$8,D134&lt;&gt;""),MIN(D134,Rates!$A$4),"")</f>
      </c>
      <c r="F134" s="33">
        <f>IF(E134&lt;&gt;"",E134*Rates!$A$1,"")</f>
      </c>
      <c r="G134" s="32">
        <f>IF(AND(Rates!$A$8,D134&lt;&gt;""),D134-E134,"")</f>
      </c>
      <c r="H134" s="33">
        <f>IF(G134&lt;&gt;"",G134*Rates!$A$2,"")</f>
      </c>
      <c r="I134" s="34">
        <f>IF(AND(Rates!$A$8,B134&lt;&gt;""),H134+F134,"")</f>
      </c>
    </row>
    <row r="135" spans="1:9" ht="14.25">
      <c r="A135" s="28"/>
      <c r="B135" s="29"/>
      <c r="C135" s="30">
        <f>IF(B135&lt;&gt;"",Rates!$A$3,"")</f>
      </c>
      <c r="D135" s="31">
        <f t="shared" si="2"/>
      </c>
      <c r="E135" s="32">
        <f>IF(AND(Rates!$A$8,D135&lt;&gt;""),MIN(D135,Rates!$A$4),"")</f>
      </c>
      <c r="F135" s="33">
        <f>IF(E135&lt;&gt;"",E135*Rates!$A$1,"")</f>
      </c>
      <c r="G135" s="32">
        <f>IF(AND(Rates!$A$8,D135&lt;&gt;""),D135-E135,"")</f>
      </c>
      <c r="H135" s="33">
        <f>IF(G135&lt;&gt;"",G135*Rates!$A$2,"")</f>
      </c>
      <c r="I135" s="34">
        <f>IF(AND(Rates!$A$8,B135&lt;&gt;""),H135+F135,"")</f>
      </c>
    </row>
    <row r="136" spans="1:9" ht="14.25">
      <c r="A136" s="28"/>
      <c r="B136" s="29"/>
      <c r="C136" s="30">
        <f>IF(B136&lt;&gt;"",Rates!$A$3,"")</f>
      </c>
      <c r="D136" s="31">
        <f t="shared" si="2"/>
      </c>
      <c r="E136" s="32">
        <f>IF(AND(Rates!$A$8,D136&lt;&gt;""),MIN(D136,Rates!$A$4),"")</f>
      </c>
      <c r="F136" s="33">
        <f>IF(E136&lt;&gt;"",E136*Rates!$A$1,"")</f>
      </c>
      <c r="G136" s="32">
        <f>IF(AND(Rates!$A$8,D136&lt;&gt;""),D136-E136,"")</f>
      </c>
      <c r="H136" s="33">
        <f>IF(G136&lt;&gt;"",G136*Rates!$A$2,"")</f>
      </c>
      <c r="I136" s="34">
        <f>IF(AND(Rates!$A$8,B136&lt;&gt;""),H136+F136,"")</f>
      </c>
    </row>
    <row r="137" spans="1:9" ht="14.25">
      <c r="A137" s="28"/>
      <c r="B137" s="29"/>
      <c r="C137" s="30">
        <f>IF(B137&lt;&gt;"",Rates!$A$3,"")</f>
      </c>
      <c r="D137" s="31">
        <f t="shared" si="2"/>
      </c>
      <c r="E137" s="32">
        <f>IF(AND(Rates!$A$8,D137&lt;&gt;""),MIN(D137,Rates!$A$4),"")</f>
      </c>
      <c r="F137" s="33">
        <f>IF(E137&lt;&gt;"",E137*Rates!$A$1,"")</f>
      </c>
      <c r="G137" s="32">
        <f>IF(AND(Rates!$A$8,D137&lt;&gt;""),D137-E137,"")</f>
      </c>
      <c r="H137" s="33">
        <f>IF(G137&lt;&gt;"",G137*Rates!$A$2,"")</f>
      </c>
      <c r="I137" s="34">
        <f>IF(AND(Rates!$A$8,B137&lt;&gt;""),H137+F137,"")</f>
      </c>
    </row>
    <row r="138" spans="1:9" ht="14.25">
      <c r="A138" s="28"/>
      <c r="B138" s="29"/>
      <c r="C138" s="30">
        <f>IF(B138&lt;&gt;"",Rates!$A$3,"")</f>
      </c>
      <c r="D138" s="31">
        <f t="shared" si="2"/>
      </c>
      <c r="E138" s="32">
        <f>IF(AND(Rates!$A$8,D138&lt;&gt;""),MIN(D138,Rates!$A$4),"")</f>
      </c>
      <c r="F138" s="33">
        <f>IF(E138&lt;&gt;"",E138*Rates!$A$1,"")</f>
      </c>
      <c r="G138" s="32">
        <f>IF(AND(Rates!$A$8,D138&lt;&gt;""),D138-E138,"")</f>
      </c>
      <c r="H138" s="33">
        <f>IF(G138&lt;&gt;"",G138*Rates!$A$2,"")</f>
      </c>
      <c r="I138" s="34">
        <f>IF(AND(Rates!$A$8,B138&lt;&gt;""),H138+F138,"")</f>
      </c>
    </row>
    <row r="139" spans="1:9" ht="14.25">
      <c r="A139" s="28"/>
      <c r="B139" s="29"/>
      <c r="C139" s="30">
        <f>IF(B139&lt;&gt;"",Rates!$A$3,"")</f>
      </c>
      <c r="D139" s="31">
        <f t="shared" si="2"/>
      </c>
      <c r="E139" s="32">
        <f>IF(AND(Rates!$A$8,D139&lt;&gt;""),MIN(D139,Rates!$A$4),"")</f>
      </c>
      <c r="F139" s="33">
        <f>IF(E139&lt;&gt;"",E139*Rates!$A$1,"")</f>
      </c>
      <c r="G139" s="32">
        <f>IF(AND(Rates!$A$8,D139&lt;&gt;""),D139-E139,"")</f>
      </c>
      <c r="H139" s="33">
        <f>IF(G139&lt;&gt;"",G139*Rates!$A$2,"")</f>
      </c>
      <c r="I139" s="34">
        <f>IF(AND(Rates!$A$8,B139&lt;&gt;""),H139+F139,"")</f>
      </c>
    </row>
    <row r="140" spans="1:9" ht="14.25">
      <c r="A140" s="28"/>
      <c r="B140" s="29"/>
      <c r="C140" s="30">
        <f>IF(B140&lt;&gt;"",Rates!$A$3,"")</f>
      </c>
      <c r="D140" s="31">
        <f t="shared" si="2"/>
      </c>
      <c r="E140" s="32">
        <f>IF(AND(Rates!$A$8,D140&lt;&gt;""),MIN(D140,Rates!$A$4),"")</f>
      </c>
      <c r="F140" s="33">
        <f>IF(E140&lt;&gt;"",E140*Rates!$A$1,"")</f>
      </c>
      <c r="G140" s="32">
        <f>IF(AND(Rates!$A$8,D140&lt;&gt;""),D140-E140,"")</f>
      </c>
      <c r="H140" s="33">
        <f>IF(G140&lt;&gt;"",G140*Rates!$A$2,"")</f>
      </c>
      <c r="I140" s="34">
        <f>IF(AND(Rates!$A$8,B140&lt;&gt;""),H140+F140,"")</f>
      </c>
    </row>
    <row r="141" spans="1:9" ht="14.25">
      <c r="A141" s="28"/>
      <c r="B141" s="29"/>
      <c r="C141" s="30">
        <f>IF(B141&lt;&gt;"",Rates!$A$3,"")</f>
      </c>
      <c r="D141" s="31">
        <f t="shared" si="2"/>
      </c>
      <c r="E141" s="32">
        <f>IF(AND(Rates!$A$8,D141&lt;&gt;""),MIN(D141,Rates!$A$4),"")</f>
      </c>
      <c r="F141" s="33">
        <f>IF(E141&lt;&gt;"",E141*Rates!$A$1,"")</f>
      </c>
      <c r="G141" s="32">
        <f>IF(AND(Rates!$A$8,D141&lt;&gt;""),D141-E141,"")</f>
      </c>
      <c r="H141" s="33">
        <f>IF(G141&lt;&gt;"",G141*Rates!$A$2,"")</f>
      </c>
      <c r="I141" s="34">
        <f>IF(AND(Rates!$A$8,B141&lt;&gt;""),H141+F141,"")</f>
      </c>
    </row>
    <row r="142" spans="1:9" ht="14.25">
      <c r="A142" s="28"/>
      <c r="B142" s="29"/>
      <c r="C142" s="30">
        <f>IF(B142&lt;&gt;"",Rates!$A$3,"")</f>
      </c>
      <c r="D142" s="31">
        <f t="shared" si="2"/>
      </c>
      <c r="E142" s="32">
        <f>IF(AND(Rates!$A$8,D142&lt;&gt;""),MIN(D142,Rates!$A$4),"")</f>
      </c>
      <c r="F142" s="33">
        <f>IF(E142&lt;&gt;"",E142*Rates!$A$1,"")</f>
      </c>
      <c r="G142" s="32">
        <f>IF(AND(Rates!$A$8,D142&lt;&gt;""),D142-E142,"")</f>
      </c>
      <c r="H142" s="33">
        <f>IF(G142&lt;&gt;"",G142*Rates!$A$2,"")</f>
      </c>
      <c r="I142" s="34">
        <f>IF(AND(Rates!$A$8,B142&lt;&gt;""),H142+F142,"")</f>
      </c>
    </row>
    <row r="143" spans="1:9" ht="14.25">
      <c r="A143" s="28"/>
      <c r="B143" s="29"/>
      <c r="C143" s="30">
        <f>IF(B143&lt;&gt;"",Rates!$A$3,"")</f>
      </c>
      <c r="D143" s="31">
        <f t="shared" si="2"/>
      </c>
      <c r="E143" s="32">
        <f>IF(AND(Rates!$A$8,D143&lt;&gt;""),MIN(D143,Rates!$A$4),"")</f>
      </c>
      <c r="F143" s="33">
        <f>IF(E143&lt;&gt;"",E143*Rates!$A$1,"")</f>
      </c>
      <c r="G143" s="32">
        <f>IF(AND(Rates!$A$8,D143&lt;&gt;""),D143-E143,"")</f>
      </c>
      <c r="H143" s="33">
        <f>IF(G143&lt;&gt;"",G143*Rates!$A$2,"")</f>
      </c>
      <c r="I143" s="34">
        <f>IF(AND(Rates!$A$8,B143&lt;&gt;""),H143+F143,"")</f>
      </c>
    </row>
    <row r="144" spans="1:9" ht="14.25">
      <c r="A144" s="28"/>
      <c r="B144" s="29"/>
      <c r="C144" s="30">
        <f>IF(B144&lt;&gt;"",Rates!$A$3,"")</f>
      </c>
      <c r="D144" s="31">
        <f t="shared" si="2"/>
      </c>
      <c r="E144" s="32">
        <f>IF(AND(Rates!$A$8,D144&lt;&gt;""),MIN(D144,Rates!$A$4),"")</f>
      </c>
      <c r="F144" s="33">
        <f>IF(E144&lt;&gt;"",E144*Rates!$A$1,"")</f>
      </c>
      <c r="G144" s="32">
        <f>IF(AND(Rates!$A$8,D144&lt;&gt;""),D144-E144,"")</f>
      </c>
      <c r="H144" s="33">
        <f>IF(G144&lt;&gt;"",G144*Rates!$A$2,"")</f>
      </c>
      <c r="I144" s="34">
        <f>IF(AND(Rates!$A$8,B144&lt;&gt;""),H144+F144,"")</f>
      </c>
    </row>
    <row r="145" spans="1:9" ht="14.25">
      <c r="A145" s="28"/>
      <c r="B145" s="29"/>
      <c r="C145" s="30">
        <f>IF(B145&lt;&gt;"",Rates!$A$3,"")</f>
      </c>
      <c r="D145" s="31">
        <f t="shared" si="2"/>
      </c>
      <c r="E145" s="32">
        <f>IF(AND(Rates!$A$8,D145&lt;&gt;""),MIN(D145,Rates!$A$4),"")</f>
      </c>
      <c r="F145" s="33">
        <f>IF(E145&lt;&gt;"",E145*Rates!$A$1,"")</f>
      </c>
      <c r="G145" s="32">
        <f>IF(AND(Rates!$A$8,D145&lt;&gt;""),D145-E145,"")</f>
      </c>
      <c r="H145" s="33">
        <f>IF(G145&lt;&gt;"",G145*Rates!$A$2,"")</f>
      </c>
      <c r="I145" s="34">
        <f>IF(AND(Rates!$A$8,B145&lt;&gt;""),H145+F145,"")</f>
      </c>
    </row>
    <row r="146" spans="1:9" ht="14.25">
      <c r="A146" s="28"/>
      <c r="B146" s="29"/>
      <c r="C146" s="30">
        <f>IF(B146&lt;&gt;"",Rates!$A$3,"")</f>
      </c>
      <c r="D146" s="31">
        <f t="shared" si="2"/>
      </c>
      <c r="E146" s="32">
        <f>IF(AND(Rates!$A$8,D146&lt;&gt;""),MIN(D146,Rates!$A$4),"")</f>
      </c>
      <c r="F146" s="33">
        <f>IF(E146&lt;&gt;"",E146*Rates!$A$1,"")</f>
      </c>
      <c r="G146" s="32">
        <f>IF(AND(Rates!$A$8,D146&lt;&gt;""),D146-E146,"")</f>
      </c>
      <c r="H146" s="33">
        <f>IF(G146&lt;&gt;"",G146*Rates!$A$2,"")</f>
      </c>
      <c r="I146" s="34">
        <f>IF(AND(Rates!$A$8,B146&lt;&gt;""),H146+F146,"")</f>
      </c>
    </row>
    <row r="147" spans="1:9" ht="14.25">
      <c r="A147" s="28"/>
      <c r="B147" s="29"/>
      <c r="C147" s="30">
        <f>IF(B147&lt;&gt;"",Rates!$A$3,"")</f>
      </c>
      <c r="D147" s="31">
        <f t="shared" si="2"/>
      </c>
      <c r="E147" s="32">
        <f>IF(AND(Rates!$A$8,D147&lt;&gt;""),MIN(D147,Rates!$A$4),"")</f>
      </c>
      <c r="F147" s="33">
        <f>IF(E147&lt;&gt;"",E147*Rates!$A$1,"")</f>
      </c>
      <c r="G147" s="32">
        <f>IF(AND(Rates!$A$8,D147&lt;&gt;""),D147-E147,"")</f>
      </c>
      <c r="H147" s="33">
        <f>IF(G147&lt;&gt;"",G147*Rates!$A$2,"")</f>
      </c>
      <c r="I147" s="34">
        <f>IF(AND(Rates!$A$8,B147&lt;&gt;""),H147+F147,"")</f>
      </c>
    </row>
    <row r="148" spans="1:9" ht="14.25">
      <c r="A148" s="28"/>
      <c r="B148" s="29"/>
      <c r="C148" s="30">
        <f>IF(B148&lt;&gt;"",Rates!$A$3,"")</f>
      </c>
      <c r="D148" s="31">
        <f t="shared" si="2"/>
      </c>
      <c r="E148" s="32">
        <f>IF(AND(Rates!$A$8,D148&lt;&gt;""),MIN(D148,Rates!$A$4),"")</f>
      </c>
      <c r="F148" s="33">
        <f>IF(E148&lt;&gt;"",E148*Rates!$A$1,"")</f>
      </c>
      <c r="G148" s="32">
        <f>IF(AND(Rates!$A$8,D148&lt;&gt;""),D148-E148,"")</f>
      </c>
      <c r="H148" s="33">
        <f>IF(G148&lt;&gt;"",G148*Rates!$A$2,"")</f>
      </c>
      <c r="I148" s="34">
        <f>IF(AND(Rates!$A$8,B148&lt;&gt;""),H148+F148,"")</f>
      </c>
    </row>
    <row r="149" spans="1:9" ht="14.25">
      <c r="A149" s="28"/>
      <c r="B149" s="29"/>
      <c r="C149" s="30">
        <f>IF(B149&lt;&gt;"",Rates!$A$3,"")</f>
      </c>
      <c r="D149" s="31">
        <f t="shared" si="2"/>
      </c>
      <c r="E149" s="32">
        <f>IF(AND(Rates!$A$8,D149&lt;&gt;""),MIN(D149,Rates!$A$4),"")</f>
      </c>
      <c r="F149" s="33">
        <f>IF(E149&lt;&gt;"",E149*Rates!$A$1,"")</f>
      </c>
      <c r="G149" s="32">
        <f>IF(AND(Rates!$A$8,D149&lt;&gt;""),D149-E149,"")</f>
      </c>
      <c r="H149" s="33">
        <f>IF(G149&lt;&gt;"",G149*Rates!$A$2,"")</f>
      </c>
      <c r="I149" s="34">
        <f>IF(AND(Rates!$A$8,B149&lt;&gt;""),H149+F149,"")</f>
      </c>
    </row>
    <row r="150" spans="1:9" ht="14.25">
      <c r="A150" s="28"/>
      <c r="B150" s="29"/>
      <c r="C150" s="30">
        <f>IF(B150&lt;&gt;"",Rates!$A$3,"")</f>
      </c>
      <c r="D150" s="31">
        <f t="shared" si="2"/>
      </c>
      <c r="E150" s="32">
        <f>IF(AND(Rates!$A$8,D150&lt;&gt;""),MIN(D150,Rates!$A$4),"")</f>
      </c>
      <c r="F150" s="33">
        <f>IF(E150&lt;&gt;"",E150*Rates!$A$1,"")</f>
      </c>
      <c r="G150" s="32">
        <f>IF(AND(Rates!$A$8,D150&lt;&gt;""),D150-E150,"")</f>
      </c>
      <c r="H150" s="33">
        <f>IF(G150&lt;&gt;"",G150*Rates!$A$2,"")</f>
      </c>
      <c r="I150" s="34">
        <f>IF(AND(Rates!$A$8,B150&lt;&gt;""),H150+F150,"")</f>
      </c>
    </row>
    <row r="151" spans="1:9" ht="14.25">
      <c r="A151" s="28"/>
      <c r="B151" s="29"/>
      <c r="C151" s="30">
        <f>IF(B151&lt;&gt;"",Rates!$A$3,"")</f>
      </c>
      <c r="D151" s="31">
        <f t="shared" si="2"/>
      </c>
      <c r="E151" s="32">
        <f>IF(AND(Rates!$A$8,D151&lt;&gt;""),MIN(D151,Rates!$A$4),"")</f>
      </c>
      <c r="F151" s="33">
        <f>IF(E151&lt;&gt;"",E151*Rates!$A$1,"")</f>
      </c>
      <c r="G151" s="32">
        <f>IF(AND(Rates!$A$8,D151&lt;&gt;""),D151-E151,"")</f>
      </c>
      <c r="H151" s="33">
        <f>IF(G151&lt;&gt;"",G151*Rates!$A$2,"")</f>
      </c>
      <c r="I151" s="34">
        <f>IF(AND(Rates!$A$8,B151&lt;&gt;""),H151+F151,"")</f>
      </c>
    </row>
    <row r="152" spans="1:9" ht="14.25">
      <c r="A152" s="28"/>
      <c r="B152" s="29"/>
      <c r="C152" s="30">
        <f>IF(B152&lt;&gt;"",Rates!$A$3,"")</f>
      </c>
      <c r="D152" s="31">
        <f t="shared" si="2"/>
      </c>
      <c r="E152" s="32">
        <f>IF(AND(Rates!$A$8,D152&lt;&gt;""),MIN(D152,Rates!$A$4),"")</f>
      </c>
      <c r="F152" s="33">
        <f>IF(E152&lt;&gt;"",E152*Rates!$A$1,"")</f>
      </c>
      <c r="G152" s="32">
        <f>IF(AND(Rates!$A$8,D152&lt;&gt;""),D152-E152,"")</f>
      </c>
      <c r="H152" s="33">
        <f>IF(G152&lt;&gt;"",G152*Rates!$A$2,"")</f>
      </c>
      <c r="I152" s="34">
        <f>IF(AND(Rates!$A$8,B152&lt;&gt;""),H152+F152,"")</f>
      </c>
    </row>
    <row r="153" spans="1:9" ht="14.25">
      <c r="A153" s="28"/>
      <c r="B153" s="29"/>
      <c r="C153" s="30">
        <f>IF(B153&lt;&gt;"",Rates!$A$3,"")</f>
      </c>
      <c r="D153" s="31">
        <f t="shared" si="2"/>
      </c>
      <c r="E153" s="32">
        <f>IF(AND(Rates!$A$8,D153&lt;&gt;""),MIN(D153,Rates!$A$4),"")</f>
      </c>
      <c r="F153" s="33">
        <f>IF(E153&lt;&gt;"",E153*Rates!$A$1,"")</f>
      </c>
      <c r="G153" s="32">
        <f>IF(AND(Rates!$A$8,D153&lt;&gt;""),D153-E153,"")</f>
      </c>
      <c r="H153" s="33">
        <f>IF(G153&lt;&gt;"",G153*Rates!$A$2,"")</f>
      </c>
      <c r="I153" s="34">
        <f>IF(AND(Rates!$A$8,B153&lt;&gt;""),H153+F153,"")</f>
      </c>
    </row>
    <row r="154" spans="1:9" ht="14.25">
      <c r="A154" s="28"/>
      <c r="B154" s="29"/>
      <c r="C154" s="30">
        <f>IF(B154&lt;&gt;"",Rates!$A$3,"")</f>
      </c>
      <c r="D154" s="31">
        <f t="shared" si="2"/>
      </c>
      <c r="E154" s="32">
        <f>IF(AND(Rates!$A$8,D154&lt;&gt;""),MIN(D154,Rates!$A$4),"")</f>
      </c>
      <c r="F154" s="33">
        <f>IF(E154&lt;&gt;"",E154*Rates!$A$1,"")</f>
      </c>
      <c r="G154" s="32">
        <f>IF(AND(Rates!$A$8,D154&lt;&gt;""),D154-E154,"")</f>
      </c>
      <c r="H154" s="33">
        <f>IF(G154&lt;&gt;"",G154*Rates!$A$2,"")</f>
      </c>
      <c r="I154" s="34">
        <f>IF(AND(Rates!$A$8,B154&lt;&gt;""),H154+F154,"")</f>
      </c>
    </row>
    <row r="155" spans="1:9" ht="14.25">
      <c r="A155" s="28"/>
      <c r="B155" s="29"/>
      <c r="C155" s="30">
        <f>IF(B155&lt;&gt;"",Rates!$A$3,"")</f>
      </c>
      <c r="D155" s="31">
        <f t="shared" si="2"/>
      </c>
      <c r="E155" s="32">
        <f>IF(AND(Rates!$A$8,D155&lt;&gt;""),MIN(D155,Rates!$A$4),"")</f>
      </c>
      <c r="F155" s="33">
        <f>IF(E155&lt;&gt;"",E155*Rates!$A$1,"")</f>
      </c>
      <c r="G155" s="32">
        <f>IF(AND(Rates!$A$8,D155&lt;&gt;""),D155-E155,"")</f>
      </c>
      <c r="H155" s="33">
        <f>IF(G155&lt;&gt;"",G155*Rates!$A$2,"")</f>
      </c>
      <c r="I155" s="34">
        <f>IF(AND(Rates!$A$8,B155&lt;&gt;""),H155+F155,"")</f>
      </c>
    </row>
    <row r="156" spans="1:9" ht="14.25">
      <c r="A156" s="28"/>
      <c r="B156" s="29"/>
      <c r="C156" s="30">
        <f>IF(B156&lt;&gt;"",Rates!$A$3,"")</f>
      </c>
      <c r="D156" s="31">
        <f t="shared" si="2"/>
      </c>
      <c r="E156" s="32">
        <f>IF(AND(Rates!$A$8,D156&lt;&gt;""),MIN(D156,Rates!$A$4),"")</f>
      </c>
      <c r="F156" s="33">
        <f>IF(E156&lt;&gt;"",E156*Rates!$A$1,"")</f>
      </c>
      <c r="G156" s="32">
        <f>IF(AND(Rates!$A$8,D156&lt;&gt;""),D156-E156,"")</f>
      </c>
      <c r="H156" s="33">
        <f>IF(G156&lt;&gt;"",G156*Rates!$A$2,"")</f>
      </c>
      <c r="I156" s="34">
        <f>IF(AND(Rates!$A$8,B156&lt;&gt;""),H156+F156,"")</f>
      </c>
    </row>
    <row r="157" spans="1:9" ht="14.25">
      <c r="A157" s="28"/>
      <c r="B157" s="29"/>
      <c r="C157" s="30">
        <f>IF(B157&lt;&gt;"",Rates!$A$3,"")</f>
      </c>
      <c r="D157" s="31">
        <f t="shared" si="2"/>
      </c>
      <c r="E157" s="32">
        <f>IF(AND(Rates!$A$8,D157&lt;&gt;""),MIN(D157,Rates!$A$4),"")</f>
      </c>
      <c r="F157" s="33">
        <f>IF(E157&lt;&gt;"",E157*Rates!$A$1,"")</f>
      </c>
      <c r="G157" s="32">
        <f>IF(AND(Rates!$A$8,D157&lt;&gt;""),D157-E157,"")</f>
      </c>
      <c r="H157" s="33">
        <f>IF(G157&lt;&gt;"",G157*Rates!$A$2,"")</f>
      </c>
      <c r="I157" s="34">
        <f>IF(AND(Rates!$A$8,B157&lt;&gt;""),H157+F157,"")</f>
      </c>
    </row>
    <row r="158" spans="1:9" ht="14.25">
      <c r="A158" s="28"/>
      <c r="B158" s="29"/>
      <c r="C158" s="30">
        <f>IF(B158&lt;&gt;"",Rates!$A$3,"")</f>
      </c>
      <c r="D158" s="31">
        <f t="shared" si="2"/>
      </c>
      <c r="E158" s="32">
        <f>IF(AND(Rates!$A$8,D158&lt;&gt;""),MIN(D158,Rates!$A$4),"")</f>
      </c>
      <c r="F158" s="33">
        <f>IF(E158&lt;&gt;"",E158*Rates!$A$1,"")</f>
      </c>
      <c r="G158" s="32">
        <f>IF(AND(Rates!$A$8,D158&lt;&gt;""),D158-E158,"")</f>
      </c>
      <c r="H158" s="33">
        <f>IF(G158&lt;&gt;"",G158*Rates!$A$2,"")</f>
      </c>
      <c r="I158" s="34">
        <f>IF(AND(Rates!$A$8,B158&lt;&gt;""),H158+F158,"")</f>
      </c>
    </row>
    <row r="159" spans="1:9" ht="14.25">
      <c r="A159" s="28"/>
      <c r="B159" s="29"/>
      <c r="C159" s="30">
        <f>IF(B159&lt;&gt;"",Rates!$A$3,"")</f>
      </c>
      <c r="D159" s="31">
        <f t="shared" si="2"/>
      </c>
      <c r="E159" s="32">
        <f>IF(AND(Rates!$A$8,D159&lt;&gt;""),MIN(D159,Rates!$A$4),"")</f>
      </c>
      <c r="F159" s="33">
        <f>IF(E159&lt;&gt;"",E159*Rates!$A$1,"")</f>
      </c>
      <c r="G159" s="32">
        <f>IF(AND(Rates!$A$8,D159&lt;&gt;""),D159-E159,"")</f>
      </c>
      <c r="H159" s="33">
        <f>IF(G159&lt;&gt;"",G159*Rates!$A$2,"")</f>
      </c>
      <c r="I159" s="34">
        <f>IF(AND(Rates!$A$8,B159&lt;&gt;""),H159+F159,"")</f>
      </c>
    </row>
    <row r="160" spans="1:9" ht="14.25">
      <c r="A160" s="28"/>
      <c r="B160" s="29"/>
      <c r="C160" s="30">
        <f>IF(B160&lt;&gt;"",Rates!$A$3,"")</f>
      </c>
      <c r="D160" s="31">
        <f t="shared" si="2"/>
      </c>
      <c r="E160" s="32">
        <f>IF(AND(Rates!$A$8,D160&lt;&gt;""),MIN(D160,Rates!$A$4),"")</f>
      </c>
      <c r="F160" s="33">
        <f>IF(E160&lt;&gt;"",E160*Rates!$A$1,"")</f>
      </c>
      <c r="G160" s="32">
        <f>IF(AND(Rates!$A$8,D160&lt;&gt;""),D160-E160,"")</f>
      </c>
      <c r="H160" s="33">
        <f>IF(G160&lt;&gt;"",G160*Rates!$A$2,"")</f>
      </c>
      <c r="I160" s="34">
        <f>IF(AND(Rates!$A$8,B160&lt;&gt;""),H160+F160,"")</f>
      </c>
    </row>
    <row r="161" spans="1:9" ht="14.25">
      <c r="A161" s="28"/>
      <c r="B161" s="29"/>
      <c r="C161" s="30">
        <f>IF(B161&lt;&gt;"",Rates!$A$3,"")</f>
      </c>
      <c r="D161" s="31">
        <f t="shared" si="2"/>
      </c>
      <c r="E161" s="32">
        <f>IF(AND(Rates!$A$8,D161&lt;&gt;""),MIN(D161,Rates!$A$4),"")</f>
      </c>
      <c r="F161" s="33">
        <f>IF(E161&lt;&gt;"",E161*Rates!$A$1,"")</f>
      </c>
      <c r="G161" s="32">
        <f>IF(AND(Rates!$A$8,D161&lt;&gt;""),D161-E161,"")</f>
      </c>
      <c r="H161" s="33">
        <f>IF(G161&lt;&gt;"",G161*Rates!$A$2,"")</f>
      </c>
      <c r="I161" s="34">
        <f>IF(AND(Rates!$A$8,B161&lt;&gt;""),H161+F161,"")</f>
      </c>
    </row>
    <row r="162" spans="1:9" ht="14.25">
      <c r="A162" s="28"/>
      <c r="B162" s="29"/>
      <c r="C162" s="30">
        <f>IF(B162&lt;&gt;"",Rates!$A$3,"")</f>
      </c>
      <c r="D162" s="31">
        <f t="shared" si="2"/>
      </c>
      <c r="E162" s="32">
        <f>IF(AND(Rates!$A$8,D162&lt;&gt;""),MIN(D162,Rates!$A$4),"")</f>
      </c>
      <c r="F162" s="33">
        <f>IF(E162&lt;&gt;"",E162*Rates!$A$1,"")</f>
      </c>
      <c r="G162" s="32">
        <f>IF(AND(Rates!$A$8,D162&lt;&gt;""),D162-E162,"")</f>
      </c>
      <c r="H162" s="33">
        <f>IF(G162&lt;&gt;"",G162*Rates!$A$2,"")</f>
      </c>
      <c r="I162" s="34">
        <f>IF(AND(Rates!$A$8,B162&lt;&gt;""),H162+F162,"")</f>
      </c>
    </row>
    <row r="163" spans="1:9" ht="14.25">
      <c r="A163" s="28"/>
      <c r="B163" s="29"/>
      <c r="C163" s="30">
        <f>IF(B163&lt;&gt;"",Rates!$A$3,"")</f>
      </c>
      <c r="D163" s="31">
        <f t="shared" si="2"/>
      </c>
      <c r="E163" s="32">
        <f>IF(AND(Rates!$A$8,D163&lt;&gt;""),MIN(D163,Rates!$A$4),"")</f>
      </c>
      <c r="F163" s="33">
        <f>IF(E163&lt;&gt;"",E163*Rates!$A$1,"")</f>
      </c>
      <c r="G163" s="32">
        <f>IF(AND(Rates!$A$8,D163&lt;&gt;""),D163-E163,"")</f>
      </c>
      <c r="H163" s="33">
        <f>IF(G163&lt;&gt;"",G163*Rates!$A$2,"")</f>
      </c>
      <c r="I163" s="34">
        <f>IF(AND(Rates!$A$8,B163&lt;&gt;""),H163+F163,"")</f>
      </c>
    </row>
    <row r="164" spans="1:9" ht="14.25">
      <c r="A164" s="28"/>
      <c r="B164" s="29"/>
      <c r="C164" s="30">
        <f>IF(B164&lt;&gt;"",Rates!$A$3,"")</f>
      </c>
      <c r="D164" s="31">
        <f t="shared" si="2"/>
      </c>
      <c r="E164" s="32">
        <f>IF(AND(Rates!$A$8,D164&lt;&gt;""),MIN(D164,Rates!$A$4),"")</f>
      </c>
      <c r="F164" s="33">
        <f>IF(E164&lt;&gt;"",E164*Rates!$A$1,"")</f>
      </c>
      <c r="G164" s="32">
        <f>IF(AND(Rates!$A$8,D164&lt;&gt;""),D164-E164,"")</f>
      </c>
      <c r="H164" s="33">
        <f>IF(G164&lt;&gt;"",G164*Rates!$A$2,"")</f>
      </c>
      <c r="I164" s="34">
        <f>IF(AND(Rates!$A$8,B164&lt;&gt;""),H164+F164,"")</f>
      </c>
    </row>
    <row r="165" spans="1:9" ht="14.25">
      <c r="A165" s="28"/>
      <c r="B165" s="29"/>
      <c r="C165" s="30">
        <f>IF(B165&lt;&gt;"",Rates!$A$3,"")</f>
      </c>
      <c r="D165" s="31">
        <f t="shared" si="2"/>
      </c>
      <c r="E165" s="32">
        <f>IF(AND(Rates!$A$8,D165&lt;&gt;""),MIN(D165,Rates!$A$4),"")</f>
      </c>
      <c r="F165" s="33">
        <f>IF(E165&lt;&gt;"",E165*Rates!$A$1,"")</f>
      </c>
      <c r="G165" s="32">
        <f>IF(AND(Rates!$A$8,D165&lt;&gt;""),D165-E165,"")</f>
      </c>
      <c r="H165" s="33">
        <f>IF(G165&lt;&gt;"",G165*Rates!$A$2,"")</f>
      </c>
      <c r="I165" s="34">
        <f>IF(AND(Rates!$A$8,B165&lt;&gt;""),H165+F165,"")</f>
      </c>
    </row>
    <row r="166" spans="1:9" ht="14.25">
      <c r="A166" s="28"/>
      <c r="B166" s="29"/>
      <c r="C166" s="30">
        <f>IF(B166&lt;&gt;"",Rates!$A$3,"")</f>
      </c>
      <c r="D166" s="31">
        <f t="shared" si="2"/>
      </c>
      <c r="E166" s="32">
        <f>IF(AND(Rates!$A$8,D166&lt;&gt;""),MIN(D166,Rates!$A$4),"")</f>
      </c>
      <c r="F166" s="33">
        <f>IF(E166&lt;&gt;"",E166*Rates!$A$1,"")</f>
      </c>
      <c r="G166" s="32">
        <f>IF(AND(Rates!$A$8,D166&lt;&gt;""),D166-E166,"")</f>
      </c>
      <c r="H166" s="33">
        <f>IF(G166&lt;&gt;"",G166*Rates!$A$2,"")</f>
      </c>
      <c r="I166" s="34">
        <f>IF(AND(Rates!$A$8,B166&lt;&gt;""),H166+F166,"")</f>
      </c>
    </row>
    <row r="167" spans="1:9" ht="14.25">
      <c r="A167" s="28"/>
      <c r="B167" s="29"/>
      <c r="C167" s="30">
        <f>IF(B167&lt;&gt;"",Rates!$A$3,"")</f>
      </c>
      <c r="D167" s="31">
        <f t="shared" si="2"/>
      </c>
      <c r="E167" s="32">
        <f>IF(AND(Rates!$A$8,D167&lt;&gt;""),MIN(D167,Rates!$A$4),"")</f>
      </c>
      <c r="F167" s="33">
        <f>IF(E167&lt;&gt;"",E167*Rates!$A$1,"")</f>
      </c>
      <c r="G167" s="32">
        <f>IF(AND(Rates!$A$8,D167&lt;&gt;""),D167-E167,"")</f>
      </c>
      <c r="H167" s="33">
        <f>IF(G167&lt;&gt;"",G167*Rates!$A$2,"")</f>
      </c>
      <c r="I167" s="34">
        <f>IF(AND(Rates!$A$8,B167&lt;&gt;""),H167+F167,"")</f>
      </c>
    </row>
    <row r="168" spans="1:9" ht="14.25">
      <c r="A168" s="28"/>
      <c r="B168" s="29"/>
      <c r="C168" s="30">
        <f>IF(B168&lt;&gt;"",Rates!$A$3,"")</f>
      </c>
      <c r="D168" s="31">
        <f t="shared" si="2"/>
      </c>
      <c r="E168" s="32">
        <f>IF(AND(Rates!$A$8,D168&lt;&gt;""),MIN(D168,Rates!$A$4),"")</f>
      </c>
      <c r="F168" s="33">
        <f>IF(E168&lt;&gt;"",E168*Rates!$A$1,"")</f>
      </c>
      <c r="G168" s="32">
        <f>IF(AND(Rates!$A$8,D168&lt;&gt;""),D168-E168,"")</f>
      </c>
      <c r="H168" s="33">
        <f>IF(G168&lt;&gt;"",G168*Rates!$A$2,"")</f>
      </c>
      <c r="I168" s="34">
        <f>IF(AND(Rates!$A$8,B168&lt;&gt;""),H168+F168,"")</f>
      </c>
    </row>
    <row r="169" spans="1:9" ht="14.25">
      <c r="A169" s="28"/>
      <c r="B169" s="29"/>
      <c r="C169" s="30">
        <f>IF(B169&lt;&gt;"",Rates!$A$3,"")</f>
      </c>
      <c r="D169" s="31">
        <f t="shared" si="2"/>
      </c>
      <c r="E169" s="32">
        <f>IF(AND(Rates!$A$8,D169&lt;&gt;""),MIN(D169,Rates!$A$4),"")</f>
      </c>
      <c r="F169" s="33">
        <f>IF(E169&lt;&gt;"",E169*Rates!$A$1,"")</f>
      </c>
      <c r="G169" s="32">
        <f>IF(AND(Rates!$A$8,D169&lt;&gt;""),D169-E169,"")</f>
      </c>
      <c r="H169" s="33">
        <f>IF(G169&lt;&gt;"",G169*Rates!$A$2,"")</f>
      </c>
      <c r="I169" s="34">
        <f>IF(AND(Rates!$A$8,B169&lt;&gt;""),H169+F169,"")</f>
      </c>
    </row>
    <row r="170" spans="1:9" ht="14.25">
      <c r="A170" s="28"/>
      <c r="B170" s="29"/>
      <c r="C170" s="30">
        <f>IF(B170&lt;&gt;"",Rates!$A$3,"")</f>
      </c>
      <c r="D170" s="31">
        <f t="shared" si="2"/>
      </c>
      <c r="E170" s="32">
        <f>IF(AND(Rates!$A$8,D170&lt;&gt;""),MIN(D170,Rates!$A$4),"")</f>
      </c>
      <c r="F170" s="33">
        <f>IF(E170&lt;&gt;"",E170*Rates!$A$1,"")</f>
      </c>
      <c r="G170" s="32">
        <f>IF(AND(Rates!$A$8,D170&lt;&gt;""),D170-E170,"")</f>
      </c>
      <c r="H170" s="33">
        <f>IF(G170&lt;&gt;"",G170*Rates!$A$2,"")</f>
      </c>
      <c r="I170" s="34">
        <f>IF(AND(Rates!$A$8,B170&lt;&gt;""),H170+F170,"")</f>
      </c>
    </row>
    <row r="171" spans="1:9" ht="14.25">
      <c r="A171" s="28"/>
      <c r="B171" s="29"/>
      <c r="C171" s="30">
        <f>IF(B171&lt;&gt;"",Rates!$A$3,"")</f>
      </c>
      <c r="D171" s="31">
        <f t="shared" si="2"/>
      </c>
      <c r="E171" s="32">
        <f>IF(AND(Rates!$A$8,D171&lt;&gt;""),MIN(D171,Rates!$A$4),"")</f>
      </c>
      <c r="F171" s="33">
        <f>IF(E171&lt;&gt;"",E171*Rates!$A$1,"")</f>
      </c>
      <c r="G171" s="32">
        <f>IF(AND(Rates!$A$8,D171&lt;&gt;""),D171-E171,"")</f>
      </c>
      <c r="H171" s="33">
        <f>IF(G171&lt;&gt;"",G171*Rates!$A$2,"")</f>
      </c>
      <c r="I171" s="34">
        <f>IF(AND(Rates!$A$8,B171&lt;&gt;""),H171+F171,"")</f>
      </c>
    </row>
    <row r="172" spans="1:9" ht="14.25">
      <c r="A172" s="28"/>
      <c r="B172" s="29"/>
      <c r="C172" s="30">
        <f>IF(B172&lt;&gt;"",Rates!$A$3,"")</f>
      </c>
      <c r="D172" s="31">
        <f t="shared" si="2"/>
      </c>
      <c r="E172" s="32">
        <f>IF(AND(Rates!$A$8,D172&lt;&gt;""),MIN(D172,Rates!$A$4),"")</f>
      </c>
      <c r="F172" s="33">
        <f>IF(E172&lt;&gt;"",E172*Rates!$A$1,"")</f>
      </c>
      <c r="G172" s="32">
        <f>IF(AND(Rates!$A$8,D172&lt;&gt;""),D172-E172,"")</f>
      </c>
      <c r="H172" s="33">
        <f>IF(G172&lt;&gt;"",G172*Rates!$A$2,"")</f>
      </c>
      <c r="I172" s="34">
        <f>IF(AND(Rates!$A$8,B172&lt;&gt;""),H172+F172,"")</f>
      </c>
    </row>
    <row r="173" spans="1:9" ht="14.25">
      <c r="A173" s="28"/>
      <c r="B173" s="29"/>
      <c r="C173" s="30">
        <f>IF(B173&lt;&gt;"",Rates!$A$3,"")</f>
      </c>
      <c r="D173" s="31">
        <f t="shared" si="2"/>
      </c>
      <c r="E173" s="32">
        <f>IF(AND(Rates!$A$8,D173&lt;&gt;""),MIN(D173,Rates!$A$4),"")</f>
      </c>
      <c r="F173" s="33">
        <f>IF(E173&lt;&gt;"",E173*Rates!$A$1,"")</f>
      </c>
      <c r="G173" s="32">
        <f>IF(AND(Rates!$A$8,D173&lt;&gt;""),D173-E173,"")</f>
      </c>
      <c r="H173" s="33">
        <f>IF(G173&lt;&gt;"",G173*Rates!$A$2,"")</f>
      </c>
      <c r="I173" s="34">
        <f>IF(AND(Rates!$A$8,B173&lt;&gt;""),H173+F173,"")</f>
      </c>
    </row>
    <row r="174" spans="1:9" ht="14.25">
      <c r="A174" s="28"/>
      <c r="B174" s="29"/>
      <c r="C174" s="30">
        <f>IF(B174&lt;&gt;"",Rates!$A$3,"")</f>
      </c>
      <c r="D174" s="31">
        <f t="shared" si="2"/>
      </c>
      <c r="E174" s="32">
        <f>IF(AND(Rates!$A$8,D174&lt;&gt;""),MIN(D174,Rates!$A$4),"")</f>
      </c>
      <c r="F174" s="33">
        <f>IF(E174&lt;&gt;"",E174*Rates!$A$1,"")</f>
      </c>
      <c r="G174" s="32">
        <f>IF(AND(Rates!$A$8,D174&lt;&gt;""),D174-E174,"")</f>
      </c>
      <c r="H174" s="33">
        <f>IF(G174&lt;&gt;"",G174*Rates!$A$2,"")</f>
      </c>
      <c r="I174" s="34">
        <f>IF(AND(Rates!$A$8,B174&lt;&gt;""),H174+F174,"")</f>
      </c>
    </row>
    <row r="175" spans="1:9" ht="14.25">
      <c r="A175" s="28"/>
      <c r="B175" s="29"/>
      <c r="C175" s="30">
        <f>IF(B175&lt;&gt;"",Rates!$A$3,"")</f>
      </c>
      <c r="D175" s="31">
        <f t="shared" si="2"/>
      </c>
      <c r="E175" s="32">
        <f>IF(AND(Rates!$A$8,D175&lt;&gt;""),MIN(D175,Rates!$A$4),"")</f>
      </c>
      <c r="F175" s="33">
        <f>IF(E175&lt;&gt;"",E175*Rates!$A$1,"")</f>
      </c>
      <c r="G175" s="32">
        <f>IF(AND(Rates!$A$8,D175&lt;&gt;""),D175-E175,"")</f>
      </c>
      <c r="H175" s="33">
        <f>IF(G175&lt;&gt;"",G175*Rates!$A$2,"")</f>
      </c>
      <c r="I175" s="34">
        <f>IF(AND(Rates!$A$8,B175&lt;&gt;""),H175+F175,"")</f>
      </c>
    </row>
    <row r="176" spans="1:9" ht="14.25">
      <c r="A176" s="28"/>
      <c r="B176" s="29"/>
      <c r="C176" s="30">
        <f>IF(B176&lt;&gt;"",Rates!$A$3,"")</f>
      </c>
      <c r="D176" s="31">
        <f t="shared" si="2"/>
      </c>
      <c r="E176" s="32">
        <f>IF(AND(Rates!$A$8,D176&lt;&gt;""),MIN(D176,Rates!$A$4),"")</f>
      </c>
      <c r="F176" s="33">
        <f>IF(E176&lt;&gt;"",E176*Rates!$A$1,"")</f>
      </c>
      <c r="G176" s="32">
        <f>IF(AND(Rates!$A$8,D176&lt;&gt;""),D176-E176,"")</f>
      </c>
      <c r="H176" s="33">
        <f>IF(G176&lt;&gt;"",G176*Rates!$A$2,"")</f>
      </c>
      <c r="I176" s="34">
        <f>IF(AND(Rates!$A$8,B176&lt;&gt;""),H176+F176,"")</f>
      </c>
    </row>
    <row r="177" spans="1:9" ht="14.25">
      <c r="A177" s="28"/>
      <c r="B177" s="29"/>
      <c r="C177" s="30">
        <f>IF(B177&lt;&gt;"",Rates!$A$3,"")</f>
      </c>
      <c r="D177" s="31">
        <f t="shared" si="2"/>
      </c>
      <c r="E177" s="32">
        <f>IF(AND(Rates!$A$8,D177&lt;&gt;""),MIN(D177,Rates!$A$4),"")</f>
      </c>
      <c r="F177" s="33">
        <f>IF(E177&lt;&gt;"",E177*Rates!$A$1,"")</f>
      </c>
      <c r="G177" s="32">
        <f>IF(AND(Rates!$A$8,D177&lt;&gt;""),D177-E177,"")</f>
      </c>
      <c r="H177" s="33">
        <f>IF(G177&lt;&gt;"",G177*Rates!$A$2,"")</f>
      </c>
      <c r="I177" s="34">
        <f>IF(AND(Rates!$A$8,B177&lt;&gt;""),H177+F177,"")</f>
      </c>
    </row>
    <row r="178" spans="1:9" ht="14.25">
      <c r="A178" s="28"/>
      <c r="B178" s="29"/>
      <c r="C178" s="30">
        <f>IF(B178&lt;&gt;"",Rates!$A$3,"")</f>
      </c>
      <c r="D178" s="31">
        <f t="shared" si="2"/>
      </c>
      <c r="E178" s="32">
        <f>IF(AND(Rates!$A$8,D178&lt;&gt;""),MIN(D178,Rates!$A$4),"")</f>
      </c>
      <c r="F178" s="33">
        <f>IF(E178&lt;&gt;"",E178*Rates!$A$1,"")</f>
      </c>
      <c r="G178" s="32">
        <f>IF(AND(Rates!$A$8,D178&lt;&gt;""),D178-E178,"")</f>
      </c>
      <c r="H178" s="33">
        <f>IF(G178&lt;&gt;"",G178*Rates!$A$2,"")</f>
      </c>
      <c r="I178" s="34">
        <f>IF(AND(Rates!$A$8,B178&lt;&gt;""),H178+F178,"")</f>
      </c>
    </row>
    <row r="179" spans="1:9" ht="14.25">
      <c r="A179" s="28"/>
      <c r="B179" s="29"/>
      <c r="C179" s="30">
        <f>IF(B179&lt;&gt;"",Rates!$A$3,"")</f>
      </c>
      <c r="D179" s="31">
        <f t="shared" si="2"/>
      </c>
      <c r="E179" s="32">
        <f>IF(AND(Rates!$A$8,D179&lt;&gt;""),MIN(D179,Rates!$A$4),"")</f>
      </c>
      <c r="F179" s="33">
        <f>IF(E179&lt;&gt;"",E179*Rates!$A$1,"")</f>
      </c>
      <c r="G179" s="32">
        <f>IF(AND(Rates!$A$8,D179&lt;&gt;""),D179-E179,"")</f>
      </c>
      <c r="H179" s="33">
        <f>IF(G179&lt;&gt;"",G179*Rates!$A$2,"")</f>
      </c>
      <c r="I179" s="34">
        <f>IF(AND(Rates!$A$8,B179&lt;&gt;""),H179+F179,"")</f>
      </c>
    </row>
    <row r="180" spans="1:9" ht="14.25">
      <c r="A180" s="28"/>
      <c r="B180" s="29"/>
      <c r="C180" s="30">
        <f>IF(B180&lt;&gt;"",Rates!$A$3,"")</f>
      </c>
      <c r="D180" s="31">
        <f t="shared" si="2"/>
      </c>
      <c r="E180" s="32">
        <f>IF(AND(Rates!$A$8,D180&lt;&gt;""),MIN(D180,Rates!$A$4),"")</f>
      </c>
      <c r="F180" s="33">
        <f>IF(E180&lt;&gt;"",E180*Rates!$A$1,"")</f>
      </c>
      <c r="G180" s="32">
        <f>IF(AND(Rates!$A$8,D180&lt;&gt;""),D180-E180,"")</f>
      </c>
      <c r="H180" s="33">
        <f>IF(G180&lt;&gt;"",G180*Rates!$A$2,"")</f>
      </c>
      <c r="I180" s="34">
        <f>IF(AND(Rates!$A$8,B180&lt;&gt;""),H180+F180,"")</f>
      </c>
    </row>
    <row r="181" spans="1:9" ht="14.25">
      <c r="A181" s="28"/>
      <c r="B181" s="29"/>
      <c r="C181" s="30">
        <f>IF(B181&lt;&gt;"",Rates!$A$3,"")</f>
      </c>
      <c r="D181" s="31">
        <f t="shared" si="2"/>
      </c>
      <c r="E181" s="32">
        <f>IF(AND(Rates!$A$8,D181&lt;&gt;""),MIN(D181,Rates!$A$4),"")</f>
      </c>
      <c r="F181" s="33">
        <f>IF(E181&lt;&gt;"",E181*Rates!$A$1,"")</f>
      </c>
      <c r="G181" s="32">
        <f>IF(AND(Rates!$A$8,D181&lt;&gt;""),D181-E181,"")</f>
      </c>
      <c r="H181" s="33">
        <f>IF(G181&lt;&gt;"",G181*Rates!$A$2,"")</f>
      </c>
      <c r="I181" s="34">
        <f>IF(AND(Rates!$A$8,B181&lt;&gt;""),H181+F181,"")</f>
      </c>
    </row>
    <row r="182" spans="1:9" ht="14.25">
      <c r="A182" s="28"/>
      <c r="B182" s="29"/>
      <c r="C182" s="30">
        <f>IF(B182&lt;&gt;"",Rates!$A$3,"")</f>
      </c>
      <c r="D182" s="31">
        <f t="shared" si="2"/>
      </c>
      <c r="E182" s="32">
        <f>IF(AND(Rates!$A$8,D182&lt;&gt;""),MIN(D182,Rates!$A$4),"")</f>
      </c>
      <c r="F182" s="33">
        <f>IF(E182&lt;&gt;"",E182*Rates!$A$1,"")</f>
      </c>
      <c r="G182" s="32">
        <f>IF(AND(Rates!$A$8,D182&lt;&gt;""),D182-E182,"")</f>
      </c>
      <c r="H182" s="33">
        <f>IF(G182&lt;&gt;"",G182*Rates!$A$2,"")</f>
      </c>
      <c r="I182" s="34">
        <f>IF(AND(Rates!$A$8,B182&lt;&gt;""),H182+F182,"")</f>
      </c>
    </row>
    <row r="183" spans="1:9" ht="14.25">
      <c r="A183" s="28"/>
      <c r="B183" s="29"/>
      <c r="C183" s="30">
        <f>IF(B183&lt;&gt;"",Rates!$A$3,"")</f>
      </c>
      <c r="D183" s="31">
        <f t="shared" si="2"/>
      </c>
      <c r="E183" s="32">
        <f>IF(AND(Rates!$A$8,D183&lt;&gt;""),MIN(D183,Rates!$A$4),"")</f>
      </c>
      <c r="F183" s="33">
        <f>IF(E183&lt;&gt;"",E183*Rates!$A$1,"")</f>
      </c>
      <c r="G183" s="32">
        <f>IF(AND(Rates!$A$8,D183&lt;&gt;""),D183-E183,"")</f>
      </c>
      <c r="H183" s="33">
        <f>IF(G183&lt;&gt;"",G183*Rates!$A$2,"")</f>
      </c>
      <c r="I183" s="34">
        <f>IF(AND(Rates!$A$8,B183&lt;&gt;""),H183+F183,"")</f>
      </c>
    </row>
    <row r="184" spans="1:9" ht="14.25">
      <c r="A184" s="28"/>
      <c r="B184" s="29"/>
      <c r="C184" s="30">
        <f>IF(B184&lt;&gt;"",Rates!$A$3,"")</f>
      </c>
      <c r="D184" s="31">
        <f t="shared" si="2"/>
      </c>
      <c r="E184" s="32">
        <f>IF(AND(Rates!$A$8,D184&lt;&gt;""),MIN(D184,Rates!$A$4),"")</f>
      </c>
      <c r="F184" s="33">
        <f>IF(E184&lt;&gt;"",E184*Rates!$A$1,"")</f>
      </c>
      <c r="G184" s="32">
        <f>IF(AND(Rates!$A$8,D184&lt;&gt;""),D184-E184,"")</f>
      </c>
      <c r="H184" s="33">
        <f>IF(G184&lt;&gt;"",G184*Rates!$A$2,"")</f>
      </c>
      <c r="I184" s="34">
        <f>IF(AND(Rates!$A$8,B184&lt;&gt;""),H184+F184,"")</f>
      </c>
    </row>
    <row r="185" spans="1:9" ht="14.25">
      <c r="A185" s="28"/>
      <c r="B185" s="29"/>
      <c r="C185" s="30">
        <f>IF(B185&lt;&gt;"",Rates!$A$3,"")</f>
      </c>
      <c r="D185" s="31">
        <f t="shared" si="2"/>
      </c>
      <c r="E185" s="32">
        <f>IF(AND(Rates!$A$8,D185&lt;&gt;""),MIN(D185,Rates!$A$4),"")</f>
      </c>
      <c r="F185" s="33">
        <f>IF(E185&lt;&gt;"",E185*Rates!$A$1,"")</f>
      </c>
      <c r="G185" s="32">
        <f>IF(AND(Rates!$A$8,D185&lt;&gt;""),D185-E185,"")</f>
      </c>
      <c r="H185" s="33">
        <f>IF(G185&lt;&gt;"",G185*Rates!$A$2,"")</f>
      </c>
      <c r="I185" s="34">
        <f>IF(AND(Rates!$A$8,B185&lt;&gt;""),H185+F185,"")</f>
      </c>
    </row>
    <row r="186" spans="1:9" ht="14.25">
      <c r="A186" s="28"/>
      <c r="B186" s="29"/>
      <c r="C186" s="30">
        <f>IF(B186&lt;&gt;"",Rates!$A$3,"")</f>
      </c>
      <c r="D186" s="31">
        <f t="shared" si="2"/>
      </c>
      <c r="E186" s="32">
        <f>IF(AND(Rates!$A$8,D186&lt;&gt;""),MIN(D186,Rates!$A$4),"")</f>
      </c>
      <c r="F186" s="33">
        <f>IF(E186&lt;&gt;"",E186*Rates!$A$1,"")</f>
      </c>
      <c r="G186" s="32">
        <f>IF(AND(Rates!$A$8,D186&lt;&gt;""),D186-E186,"")</f>
      </c>
      <c r="H186" s="33">
        <f>IF(G186&lt;&gt;"",G186*Rates!$A$2,"")</f>
      </c>
      <c r="I186" s="34">
        <f>IF(AND(Rates!$A$8,B186&lt;&gt;""),H186+F186,"")</f>
      </c>
    </row>
    <row r="187" spans="1:9" ht="14.25">
      <c r="A187" s="28"/>
      <c r="B187" s="29"/>
      <c r="C187" s="30">
        <f>IF(B187&lt;&gt;"",Rates!$A$3,"")</f>
      </c>
      <c r="D187" s="31">
        <f t="shared" si="2"/>
      </c>
      <c r="E187" s="32">
        <f>IF(AND(Rates!$A$8,D187&lt;&gt;""),MIN(D187,Rates!$A$4),"")</f>
      </c>
      <c r="F187" s="33">
        <f>IF(E187&lt;&gt;"",E187*Rates!$A$1,"")</f>
      </c>
      <c r="G187" s="32">
        <f>IF(AND(Rates!$A$8,D187&lt;&gt;""),D187-E187,"")</f>
      </c>
      <c r="H187" s="33">
        <f>IF(G187&lt;&gt;"",G187*Rates!$A$2,"")</f>
      </c>
      <c r="I187" s="34">
        <f>IF(AND(Rates!$A$8,B187&lt;&gt;""),H187+F187,"")</f>
      </c>
    </row>
    <row r="188" spans="1:9" ht="14.25">
      <c r="A188" s="28"/>
      <c r="B188" s="29"/>
      <c r="C188" s="30">
        <f>IF(B188&lt;&gt;"",Rates!$A$3,"")</f>
      </c>
      <c r="D188" s="31">
        <f t="shared" si="2"/>
      </c>
      <c r="E188" s="32">
        <f>IF(AND(Rates!$A$8,D188&lt;&gt;""),MIN(D188,Rates!$A$4),"")</f>
      </c>
      <c r="F188" s="33">
        <f>IF(E188&lt;&gt;"",E188*Rates!$A$1,"")</f>
      </c>
      <c r="G188" s="32">
        <f>IF(AND(Rates!$A$8,D188&lt;&gt;""),D188-E188,"")</f>
      </c>
      <c r="H188" s="33">
        <f>IF(G188&lt;&gt;"",G188*Rates!$A$2,"")</f>
      </c>
      <c r="I188" s="34">
        <f>IF(AND(Rates!$A$8,B188&lt;&gt;""),H188+F188,"")</f>
      </c>
    </row>
    <row r="189" spans="1:9" ht="14.25">
      <c r="A189" s="28"/>
      <c r="B189" s="29"/>
      <c r="C189" s="30">
        <f>IF(B189&lt;&gt;"",Rates!$A$3,"")</f>
      </c>
      <c r="D189" s="31">
        <f t="shared" si="2"/>
      </c>
      <c r="E189" s="32">
        <f>IF(AND(Rates!$A$8,D189&lt;&gt;""),MIN(D189,Rates!$A$4),"")</f>
      </c>
      <c r="F189" s="33">
        <f>IF(E189&lt;&gt;"",E189*Rates!$A$1,"")</f>
      </c>
      <c r="G189" s="32">
        <f>IF(AND(Rates!$A$8,D189&lt;&gt;""),D189-E189,"")</f>
      </c>
      <c r="H189" s="33">
        <f>IF(G189&lt;&gt;"",G189*Rates!$A$2,"")</f>
      </c>
      <c r="I189" s="34">
        <f>IF(AND(Rates!$A$8,B189&lt;&gt;""),H189+F189,"")</f>
      </c>
    </row>
    <row r="190" spans="1:9" ht="14.25">
      <c r="A190" s="28"/>
      <c r="B190" s="29"/>
      <c r="C190" s="30">
        <f>IF(B190&lt;&gt;"",Rates!$A$3,"")</f>
      </c>
      <c r="D190" s="31">
        <f t="shared" si="2"/>
      </c>
      <c r="E190" s="32">
        <f>IF(AND(Rates!$A$8,D190&lt;&gt;""),MIN(D190,Rates!$A$4),"")</f>
      </c>
      <c r="F190" s="33">
        <f>IF(E190&lt;&gt;"",E190*Rates!$A$1,"")</f>
      </c>
      <c r="G190" s="32">
        <f>IF(AND(Rates!$A$8,D190&lt;&gt;""),D190-E190,"")</f>
      </c>
      <c r="H190" s="33">
        <f>IF(G190&lt;&gt;"",G190*Rates!$A$2,"")</f>
      </c>
      <c r="I190" s="34">
        <f>IF(AND(Rates!$A$8,B190&lt;&gt;""),H190+F190,"")</f>
      </c>
    </row>
    <row r="191" spans="1:9" ht="14.25">
      <c r="A191" s="28"/>
      <c r="B191" s="29"/>
      <c r="C191" s="30">
        <f>IF(B191&lt;&gt;"",Rates!$A$3,"")</f>
      </c>
      <c r="D191" s="31">
        <f t="shared" si="2"/>
      </c>
      <c r="E191" s="32">
        <f>IF(AND(Rates!$A$8,D191&lt;&gt;""),MIN(D191,Rates!$A$4),"")</f>
      </c>
      <c r="F191" s="33">
        <f>IF(E191&lt;&gt;"",E191*Rates!$A$1,"")</f>
      </c>
      <c r="G191" s="32">
        <f>IF(AND(Rates!$A$8,D191&lt;&gt;""),D191-E191,"")</f>
      </c>
      <c r="H191" s="33">
        <f>IF(G191&lt;&gt;"",G191*Rates!$A$2,"")</f>
      </c>
      <c r="I191" s="34">
        <f>IF(AND(Rates!$A$8,B191&lt;&gt;""),H191+F191,"")</f>
      </c>
    </row>
    <row r="192" spans="1:9" ht="14.25">
      <c r="A192" s="28"/>
      <c r="B192" s="29"/>
      <c r="C192" s="30">
        <f>IF(B192&lt;&gt;"",Rates!$A$3,"")</f>
      </c>
      <c r="D192" s="31">
        <f t="shared" si="2"/>
      </c>
      <c r="E192" s="32">
        <f>IF(AND(Rates!$A$8,D192&lt;&gt;""),MIN(D192,Rates!$A$4),"")</f>
      </c>
      <c r="F192" s="33">
        <f>IF(E192&lt;&gt;"",E192*Rates!$A$1,"")</f>
      </c>
      <c r="G192" s="32">
        <f>IF(AND(Rates!$A$8,D192&lt;&gt;""),D192-E192,"")</f>
      </c>
      <c r="H192" s="33">
        <f>IF(G192&lt;&gt;"",G192*Rates!$A$2,"")</f>
      </c>
      <c r="I192" s="34">
        <f>IF(AND(Rates!$A$8,B192&lt;&gt;""),H192+F192,"")</f>
      </c>
    </row>
    <row r="193" spans="1:9" ht="14.25">
      <c r="A193" s="28"/>
      <c r="B193" s="29"/>
      <c r="C193" s="30">
        <f>IF(B193&lt;&gt;"",Rates!$A$3,"")</f>
      </c>
      <c r="D193" s="31">
        <f t="shared" si="2"/>
      </c>
      <c r="E193" s="32">
        <f>IF(AND(Rates!$A$8,D193&lt;&gt;""),MIN(D193,Rates!$A$4),"")</f>
      </c>
      <c r="F193" s="33">
        <f>IF(E193&lt;&gt;"",E193*Rates!$A$1,"")</f>
      </c>
      <c r="G193" s="32">
        <f>IF(AND(Rates!$A$8,D193&lt;&gt;""),D193-E193,"")</f>
      </c>
      <c r="H193" s="33">
        <f>IF(G193&lt;&gt;"",G193*Rates!$A$2,"")</f>
      </c>
      <c r="I193" s="34">
        <f>IF(AND(Rates!$A$8,B193&lt;&gt;""),H193+F193,"")</f>
      </c>
    </row>
    <row r="194" spans="1:9" ht="14.25">
      <c r="A194" s="28"/>
      <c r="B194" s="29"/>
      <c r="C194" s="30">
        <f>IF(B194&lt;&gt;"",Rates!$A$3,"")</f>
      </c>
      <c r="D194" s="31">
        <f t="shared" si="2"/>
      </c>
      <c r="E194" s="32">
        <f>IF(AND(Rates!$A$8,D194&lt;&gt;""),MIN(D194,Rates!$A$4),"")</f>
      </c>
      <c r="F194" s="33">
        <f>IF(E194&lt;&gt;"",E194*Rates!$A$1,"")</f>
      </c>
      <c r="G194" s="32">
        <f>IF(AND(Rates!$A$8,D194&lt;&gt;""),D194-E194,"")</f>
      </c>
      <c r="H194" s="33">
        <f>IF(G194&lt;&gt;"",G194*Rates!$A$2,"")</f>
      </c>
      <c r="I194" s="34">
        <f>IF(AND(Rates!$A$8,B194&lt;&gt;""),H194+F194,"")</f>
      </c>
    </row>
    <row r="195" spans="1:9" ht="14.25">
      <c r="A195" s="28"/>
      <c r="B195" s="29"/>
      <c r="C195" s="30">
        <f>IF(B195&lt;&gt;"",Rates!$A$3,"")</f>
      </c>
      <c r="D195" s="31">
        <f t="shared" si="2"/>
      </c>
      <c r="E195" s="32">
        <f>IF(AND(Rates!$A$8,D195&lt;&gt;""),MIN(D195,Rates!$A$4),"")</f>
      </c>
      <c r="F195" s="33">
        <f>IF(E195&lt;&gt;"",E195*Rates!$A$1,"")</f>
      </c>
      <c r="G195" s="32">
        <f>IF(AND(Rates!$A$8,D195&lt;&gt;""),D195-E195,"")</f>
      </c>
      <c r="H195" s="33">
        <f>IF(G195&lt;&gt;"",G195*Rates!$A$2,"")</f>
      </c>
      <c r="I195" s="34">
        <f>IF(AND(Rates!$A$8,B195&lt;&gt;""),H195+F195,"")</f>
      </c>
    </row>
    <row r="196" spans="1:9" ht="14.25">
      <c r="A196" s="28"/>
      <c r="B196" s="29"/>
      <c r="C196" s="30">
        <f>IF(B196&lt;&gt;"",Rates!$A$3,"")</f>
      </c>
      <c r="D196" s="31">
        <f aca="true" t="shared" si="3" ref="D196:D259">IF(B196&lt;&gt;"",C196*B196,"")</f>
      </c>
      <c r="E196" s="32">
        <f>IF(AND(Rates!$A$8,D196&lt;&gt;""),MIN(D196,Rates!$A$4),"")</f>
      </c>
      <c r="F196" s="33">
        <f>IF(E196&lt;&gt;"",E196*Rates!$A$1,"")</f>
      </c>
      <c r="G196" s="32">
        <f>IF(AND(Rates!$A$8,D196&lt;&gt;""),D196-E196,"")</f>
      </c>
      <c r="H196" s="33">
        <f>IF(G196&lt;&gt;"",G196*Rates!$A$2,"")</f>
      </c>
      <c r="I196" s="34">
        <f>IF(AND(Rates!$A$8,B196&lt;&gt;""),H196+F196,"")</f>
      </c>
    </row>
    <row r="197" spans="1:9" ht="14.25">
      <c r="A197" s="28"/>
      <c r="B197" s="29"/>
      <c r="C197" s="30">
        <f>IF(B197&lt;&gt;"",Rates!$A$3,"")</f>
      </c>
      <c r="D197" s="31">
        <f t="shared" si="3"/>
      </c>
      <c r="E197" s="32">
        <f>IF(AND(Rates!$A$8,D197&lt;&gt;""),MIN(D197,Rates!$A$4),"")</f>
      </c>
      <c r="F197" s="33">
        <f>IF(E197&lt;&gt;"",E197*Rates!$A$1,"")</f>
      </c>
      <c r="G197" s="32">
        <f>IF(AND(Rates!$A$8,D197&lt;&gt;""),D197-E197,"")</f>
      </c>
      <c r="H197" s="33">
        <f>IF(G197&lt;&gt;"",G197*Rates!$A$2,"")</f>
      </c>
      <c r="I197" s="34">
        <f>IF(AND(Rates!$A$8,B197&lt;&gt;""),H197+F197,"")</f>
      </c>
    </row>
    <row r="198" spans="1:9" ht="14.25">
      <c r="A198" s="28"/>
      <c r="B198" s="29"/>
      <c r="C198" s="30">
        <f>IF(B198&lt;&gt;"",Rates!$A$3,"")</f>
      </c>
      <c r="D198" s="31">
        <f t="shared" si="3"/>
      </c>
      <c r="E198" s="32">
        <f>IF(AND(Rates!$A$8,D198&lt;&gt;""),MIN(D198,Rates!$A$4),"")</f>
      </c>
      <c r="F198" s="33">
        <f>IF(E198&lt;&gt;"",E198*Rates!$A$1,"")</f>
      </c>
      <c r="G198" s="32">
        <f>IF(AND(Rates!$A$8,D198&lt;&gt;""),D198-E198,"")</f>
      </c>
      <c r="H198" s="33">
        <f>IF(G198&lt;&gt;"",G198*Rates!$A$2,"")</f>
      </c>
      <c r="I198" s="34">
        <f>IF(AND(Rates!$A$8,B198&lt;&gt;""),H198+F198,"")</f>
      </c>
    </row>
    <row r="199" spans="1:9" ht="14.25">
      <c r="A199" s="28"/>
      <c r="B199" s="29"/>
      <c r="C199" s="30">
        <f>IF(B199&lt;&gt;"",Rates!$A$3,"")</f>
      </c>
      <c r="D199" s="31">
        <f t="shared" si="3"/>
      </c>
      <c r="E199" s="32">
        <f>IF(AND(Rates!$A$8,D199&lt;&gt;""),MIN(D199,Rates!$A$4),"")</f>
      </c>
      <c r="F199" s="33">
        <f>IF(E199&lt;&gt;"",E199*Rates!$A$1,"")</f>
      </c>
      <c r="G199" s="32">
        <f>IF(AND(Rates!$A$8,D199&lt;&gt;""),D199-E199,"")</f>
      </c>
      <c r="H199" s="33">
        <f>IF(G199&lt;&gt;"",G199*Rates!$A$2,"")</f>
      </c>
      <c r="I199" s="34">
        <f>IF(AND(Rates!$A$8,B199&lt;&gt;""),H199+F199,"")</f>
      </c>
    </row>
    <row r="200" spans="1:9" ht="14.25">
      <c r="A200" s="28"/>
      <c r="B200" s="29"/>
      <c r="C200" s="30">
        <f>IF(B200&lt;&gt;"",Rates!$A$3,"")</f>
      </c>
      <c r="D200" s="31">
        <f t="shared" si="3"/>
      </c>
      <c r="E200" s="32">
        <f>IF(AND(Rates!$A$8,D200&lt;&gt;""),MIN(D200,Rates!$A$4),"")</f>
      </c>
      <c r="F200" s="33">
        <f>IF(E200&lt;&gt;"",E200*Rates!$A$1,"")</f>
      </c>
      <c r="G200" s="32">
        <f>IF(AND(Rates!$A$8,D200&lt;&gt;""),D200-E200,"")</f>
      </c>
      <c r="H200" s="33">
        <f>IF(G200&lt;&gt;"",G200*Rates!$A$2,"")</f>
      </c>
      <c r="I200" s="34">
        <f>IF(AND(Rates!$A$8,B200&lt;&gt;""),H200+F200,"")</f>
      </c>
    </row>
    <row r="201" spans="1:9" ht="14.25">
      <c r="A201" s="28"/>
      <c r="B201" s="29"/>
      <c r="C201" s="30">
        <f>IF(B201&lt;&gt;"",Rates!$A$3,"")</f>
      </c>
      <c r="D201" s="31">
        <f t="shared" si="3"/>
      </c>
      <c r="E201" s="32">
        <f>IF(AND(Rates!$A$8,D201&lt;&gt;""),MIN(D201,Rates!$A$4),"")</f>
      </c>
      <c r="F201" s="33">
        <f>IF(E201&lt;&gt;"",E201*Rates!$A$1,"")</f>
      </c>
      <c r="G201" s="32">
        <f>IF(AND(Rates!$A$8,D201&lt;&gt;""),D201-E201,"")</f>
      </c>
      <c r="H201" s="33">
        <f>IF(G201&lt;&gt;"",G201*Rates!$A$2,"")</f>
      </c>
      <c r="I201" s="34">
        <f>IF(AND(Rates!$A$8,B201&lt;&gt;""),H201+F201,"")</f>
      </c>
    </row>
    <row r="202" spans="1:9" ht="14.25">
      <c r="A202" s="28"/>
      <c r="B202" s="29"/>
      <c r="C202" s="30">
        <f>IF(B202&lt;&gt;"",Rates!$A$3,"")</f>
      </c>
      <c r="D202" s="31">
        <f t="shared" si="3"/>
      </c>
      <c r="E202" s="32">
        <f>IF(AND(Rates!$A$8,D202&lt;&gt;""),MIN(D202,Rates!$A$4),"")</f>
      </c>
      <c r="F202" s="33">
        <f>IF(E202&lt;&gt;"",E202*Rates!$A$1,"")</f>
      </c>
      <c r="G202" s="32">
        <f>IF(AND(Rates!$A$8,D202&lt;&gt;""),D202-E202,"")</f>
      </c>
      <c r="H202" s="33">
        <f>IF(G202&lt;&gt;"",G202*Rates!$A$2,"")</f>
      </c>
      <c r="I202" s="34">
        <f>IF(AND(Rates!$A$8,B202&lt;&gt;""),H202+F202,"")</f>
      </c>
    </row>
    <row r="203" spans="1:9" ht="14.25">
      <c r="A203" s="28"/>
      <c r="B203" s="29"/>
      <c r="C203" s="30">
        <f>IF(B203&lt;&gt;"",Rates!$A$3,"")</f>
      </c>
      <c r="D203" s="31">
        <f t="shared" si="3"/>
      </c>
      <c r="E203" s="32">
        <f>IF(AND(Rates!$A$8,D203&lt;&gt;""),MIN(D203,Rates!$A$4),"")</f>
      </c>
      <c r="F203" s="33">
        <f>IF(E203&lt;&gt;"",E203*Rates!$A$1,"")</f>
      </c>
      <c r="G203" s="32">
        <f>IF(AND(Rates!$A$8,D203&lt;&gt;""),D203-E203,"")</f>
      </c>
      <c r="H203" s="33">
        <f>IF(G203&lt;&gt;"",G203*Rates!$A$2,"")</f>
      </c>
      <c r="I203" s="34">
        <f>IF(AND(Rates!$A$8,B203&lt;&gt;""),H203+F203,"")</f>
      </c>
    </row>
    <row r="204" spans="1:9" ht="14.25">
      <c r="A204" s="28"/>
      <c r="B204" s="29"/>
      <c r="C204" s="30">
        <f>IF(B204&lt;&gt;"",Rates!$A$3,"")</f>
      </c>
      <c r="D204" s="31">
        <f t="shared" si="3"/>
      </c>
      <c r="E204" s="32">
        <f>IF(AND(Rates!$A$8,D204&lt;&gt;""),MIN(D204,Rates!$A$4),"")</f>
      </c>
      <c r="F204" s="33">
        <f>IF(E204&lt;&gt;"",E204*Rates!$A$1,"")</f>
      </c>
      <c r="G204" s="32">
        <f>IF(AND(Rates!$A$8,D204&lt;&gt;""),D204-E204,"")</f>
      </c>
      <c r="H204" s="33">
        <f>IF(G204&lt;&gt;"",G204*Rates!$A$2,"")</f>
      </c>
      <c r="I204" s="34">
        <f>IF(AND(Rates!$A$8,B204&lt;&gt;""),H204+F204,"")</f>
      </c>
    </row>
    <row r="205" spans="1:9" ht="14.25">
      <c r="A205" s="28"/>
      <c r="B205" s="29"/>
      <c r="C205" s="30">
        <f>IF(B205&lt;&gt;"",Rates!$A$3,"")</f>
      </c>
      <c r="D205" s="31">
        <f t="shared" si="3"/>
      </c>
      <c r="E205" s="32">
        <f>IF(AND(Rates!$A$8,D205&lt;&gt;""),MIN(D205,Rates!$A$4),"")</f>
      </c>
      <c r="F205" s="33">
        <f>IF(E205&lt;&gt;"",E205*Rates!$A$1,"")</f>
      </c>
      <c r="G205" s="32">
        <f>IF(AND(Rates!$A$8,D205&lt;&gt;""),D205-E205,"")</f>
      </c>
      <c r="H205" s="33">
        <f>IF(G205&lt;&gt;"",G205*Rates!$A$2,"")</f>
      </c>
      <c r="I205" s="34">
        <f>IF(AND(Rates!$A$8,B205&lt;&gt;""),H205+F205,"")</f>
      </c>
    </row>
    <row r="206" spans="1:9" ht="14.25">
      <c r="A206" s="28"/>
      <c r="B206" s="29"/>
      <c r="C206" s="30">
        <f>IF(B206&lt;&gt;"",Rates!$A$3,"")</f>
      </c>
      <c r="D206" s="31">
        <f t="shared" si="3"/>
      </c>
      <c r="E206" s="32">
        <f>IF(AND(Rates!$A$8,D206&lt;&gt;""),MIN(D206,Rates!$A$4),"")</f>
      </c>
      <c r="F206" s="33">
        <f>IF(E206&lt;&gt;"",E206*Rates!$A$1,"")</f>
      </c>
      <c r="G206" s="32">
        <f>IF(AND(Rates!$A$8,D206&lt;&gt;""),D206-E206,"")</f>
      </c>
      <c r="H206" s="33">
        <f>IF(G206&lt;&gt;"",G206*Rates!$A$2,"")</f>
      </c>
      <c r="I206" s="34">
        <f>IF(AND(Rates!$A$8,B206&lt;&gt;""),H206+F206,"")</f>
      </c>
    </row>
    <row r="207" spans="1:9" ht="14.25">
      <c r="A207" s="28"/>
      <c r="B207" s="29"/>
      <c r="C207" s="30">
        <f>IF(B207&lt;&gt;"",Rates!$A$3,"")</f>
      </c>
      <c r="D207" s="31">
        <f t="shared" si="3"/>
      </c>
      <c r="E207" s="32">
        <f>IF(AND(Rates!$A$8,D207&lt;&gt;""),MIN(D207,Rates!$A$4),"")</f>
      </c>
      <c r="F207" s="33">
        <f>IF(E207&lt;&gt;"",E207*Rates!$A$1,"")</f>
      </c>
      <c r="G207" s="32">
        <f>IF(AND(Rates!$A$8,D207&lt;&gt;""),D207-E207,"")</f>
      </c>
      <c r="H207" s="33">
        <f>IF(G207&lt;&gt;"",G207*Rates!$A$2,"")</f>
      </c>
      <c r="I207" s="34">
        <f>IF(AND(Rates!$A$8,B207&lt;&gt;""),H207+F207,"")</f>
      </c>
    </row>
    <row r="208" spans="1:9" ht="14.25">
      <c r="A208" s="28"/>
      <c r="B208" s="29"/>
      <c r="C208" s="30">
        <f>IF(B208&lt;&gt;"",Rates!$A$3,"")</f>
      </c>
      <c r="D208" s="31">
        <f t="shared" si="3"/>
      </c>
      <c r="E208" s="32">
        <f>IF(AND(Rates!$A$8,D208&lt;&gt;""),MIN(D208,Rates!$A$4),"")</f>
      </c>
      <c r="F208" s="33">
        <f>IF(E208&lt;&gt;"",E208*Rates!$A$1,"")</f>
      </c>
      <c r="G208" s="32">
        <f>IF(AND(Rates!$A$8,D208&lt;&gt;""),D208-E208,"")</f>
      </c>
      <c r="H208" s="33">
        <f>IF(G208&lt;&gt;"",G208*Rates!$A$2,"")</f>
      </c>
      <c r="I208" s="34">
        <f>IF(AND(Rates!$A$8,B208&lt;&gt;""),H208+F208,"")</f>
      </c>
    </row>
    <row r="209" spans="1:9" ht="14.25">
      <c r="A209" s="28"/>
      <c r="B209" s="29"/>
      <c r="C209" s="30">
        <f>IF(B209&lt;&gt;"",Rates!$A$3,"")</f>
      </c>
      <c r="D209" s="31">
        <f t="shared" si="3"/>
      </c>
      <c r="E209" s="32">
        <f>IF(AND(Rates!$A$8,D209&lt;&gt;""),MIN(D209,Rates!$A$4),"")</f>
      </c>
      <c r="F209" s="33">
        <f>IF(E209&lt;&gt;"",E209*Rates!$A$1,"")</f>
      </c>
      <c r="G209" s="32">
        <f>IF(AND(Rates!$A$8,D209&lt;&gt;""),D209-E209,"")</f>
      </c>
      <c r="H209" s="33">
        <f>IF(G209&lt;&gt;"",G209*Rates!$A$2,"")</f>
      </c>
      <c r="I209" s="34">
        <f>IF(AND(Rates!$A$8,B209&lt;&gt;""),H209+F209,"")</f>
      </c>
    </row>
    <row r="210" spans="1:9" ht="14.25">
      <c r="A210" s="28"/>
      <c r="B210" s="29"/>
      <c r="C210" s="30">
        <f>IF(B210&lt;&gt;"",Rates!$A$3,"")</f>
      </c>
      <c r="D210" s="31">
        <f t="shared" si="3"/>
      </c>
      <c r="E210" s="32">
        <f>IF(AND(Rates!$A$8,D210&lt;&gt;""),MIN(D210,Rates!$A$4),"")</f>
      </c>
      <c r="F210" s="33">
        <f>IF(E210&lt;&gt;"",E210*Rates!$A$1,"")</f>
      </c>
      <c r="G210" s="32">
        <f>IF(AND(Rates!$A$8,D210&lt;&gt;""),D210-E210,"")</f>
      </c>
      <c r="H210" s="33">
        <f>IF(G210&lt;&gt;"",G210*Rates!$A$2,"")</f>
      </c>
      <c r="I210" s="34">
        <f>IF(AND(Rates!$A$8,B210&lt;&gt;""),H210+F210,"")</f>
      </c>
    </row>
    <row r="211" spans="1:9" ht="14.25">
      <c r="A211" s="28"/>
      <c r="B211" s="29"/>
      <c r="C211" s="30">
        <f>IF(B211&lt;&gt;"",Rates!$A$3,"")</f>
      </c>
      <c r="D211" s="31">
        <f t="shared" si="3"/>
      </c>
      <c r="E211" s="32">
        <f>IF(AND(Rates!$A$8,D211&lt;&gt;""),MIN(D211,Rates!$A$4),"")</f>
      </c>
      <c r="F211" s="33">
        <f>IF(E211&lt;&gt;"",E211*Rates!$A$1,"")</f>
      </c>
      <c r="G211" s="32">
        <f>IF(AND(Rates!$A$8,D211&lt;&gt;""),D211-E211,"")</f>
      </c>
      <c r="H211" s="33">
        <f>IF(G211&lt;&gt;"",G211*Rates!$A$2,"")</f>
      </c>
      <c r="I211" s="34">
        <f>IF(AND(Rates!$A$8,B211&lt;&gt;""),H211+F211,"")</f>
      </c>
    </row>
    <row r="212" spans="1:9" ht="14.25">
      <c r="A212" s="28"/>
      <c r="B212" s="29"/>
      <c r="C212" s="30">
        <f>IF(B212&lt;&gt;"",Rates!$A$3,"")</f>
      </c>
      <c r="D212" s="31">
        <f t="shared" si="3"/>
      </c>
      <c r="E212" s="32">
        <f>IF(AND(Rates!$A$8,D212&lt;&gt;""),MIN(D212,Rates!$A$4),"")</f>
      </c>
      <c r="F212" s="33">
        <f>IF(E212&lt;&gt;"",E212*Rates!$A$1,"")</f>
      </c>
      <c r="G212" s="32">
        <f>IF(AND(Rates!$A$8,D212&lt;&gt;""),D212-E212,"")</f>
      </c>
      <c r="H212" s="33">
        <f>IF(G212&lt;&gt;"",G212*Rates!$A$2,"")</f>
      </c>
      <c r="I212" s="34">
        <f>IF(AND(Rates!$A$8,B212&lt;&gt;""),H212+F212,"")</f>
      </c>
    </row>
    <row r="213" spans="1:9" ht="14.25">
      <c r="A213" s="28"/>
      <c r="B213" s="29"/>
      <c r="C213" s="30">
        <f>IF(B213&lt;&gt;"",Rates!$A$3,"")</f>
      </c>
      <c r="D213" s="31">
        <f t="shared" si="3"/>
      </c>
      <c r="E213" s="32">
        <f>IF(AND(Rates!$A$8,D213&lt;&gt;""),MIN(D213,Rates!$A$4),"")</f>
      </c>
      <c r="F213" s="33">
        <f>IF(E213&lt;&gt;"",E213*Rates!$A$1,"")</f>
      </c>
      <c r="G213" s="32">
        <f>IF(AND(Rates!$A$8,D213&lt;&gt;""),D213-E213,"")</f>
      </c>
      <c r="H213" s="33">
        <f>IF(G213&lt;&gt;"",G213*Rates!$A$2,"")</f>
      </c>
      <c r="I213" s="34">
        <f>IF(AND(Rates!$A$8,B213&lt;&gt;""),H213+F213,"")</f>
      </c>
    </row>
    <row r="214" spans="1:9" ht="14.25">
      <c r="A214" s="28"/>
      <c r="B214" s="29"/>
      <c r="C214" s="30">
        <f>IF(B214&lt;&gt;"",Rates!$A$3,"")</f>
      </c>
      <c r="D214" s="31">
        <f t="shared" si="3"/>
      </c>
      <c r="E214" s="32">
        <f>IF(AND(Rates!$A$8,D214&lt;&gt;""),MIN(D214,Rates!$A$4),"")</f>
      </c>
      <c r="F214" s="33">
        <f>IF(E214&lt;&gt;"",E214*Rates!$A$1,"")</f>
      </c>
      <c r="G214" s="32">
        <f>IF(AND(Rates!$A$8,D214&lt;&gt;""),D214-E214,"")</f>
      </c>
      <c r="H214" s="33">
        <f>IF(G214&lt;&gt;"",G214*Rates!$A$2,"")</f>
      </c>
      <c r="I214" s="34">
        <f>IF(AND(Rates!$A$8,B214&lt;&gt;""),H214+F214,"")</f>
      </c>
    </row>
    <row r="215" spans="1:9" ht="14.25">
      <c r="A215" s="28"/>
      <c r="B215" s="29"/>
      <c r="C215" s="30">
        <f>IF(B215&lt;&gt;"",Rates!$A$3,"")</f>
      </c>
      <c r="D215" s="31">
        <f t="shared" si="3"/>
      </c>
      <c r="E215" s="32">
        <f>IF(AND(Rates!$A$8,D215&lt;&gt;""),MIN(D215,Rates!$A$4),"")</f>
      </c>
      <c r="F215" s="33">
        <f>IF(E215&lt;&gt;"",E215*Rates!$A$1,"")</f>
      </c>
      <c r="G215" s="32">
        <f>IF(AND(Rates!$A$8,D215&lt;&gt;""),D215-E215,"")</f>
      </c>
      <c r="H215" s="33">
        <f>IF(G215&lt;&gt;"",G215*Rates!$A$2,"")</f>
      </c>
      <c r="I215" s="34">
        <f>IF(AND(Rates!$A$8,B215&lt;&gt;""),H215+F215,"")</f>
      </c>
    </row>
    <row r="216" spans="1:9" ht="14.25">
      <c r="A216" s="28"/>
      <c r="B216" s="29"/>
      <c r="C216" s="30">
        <f>IF(B216&lt;&gt;"",Rates!$A$3,"")</f>
      </c>
      <c r="D216" s="31">
        <f t="shared" si="3"/>
      </c>
      <c r="E216" s="32">
        <f>IF(AND(Rates!$A$8,D216&lt;&gt;""),MIN(D216,Rates!$A$4),"")</f>
      </c>
      <c r="F216" s="33">
        <f>IF(E216&lt;&gt;"",E216*Rates!$A$1,"")</f>
      </c>
      <c r="G216" s="32">
        <f>IF(AND(Rates!$A$8,D216&lt;&gt;""),D216-E216,"")</f>
      </c>
      <c r="H216" s="33">
        <f>IF(G216&lt;&gt;"",G216*Rates!$A$2,"")</f>
      </c>
      <c r="I216" s="34">
        <f>IF(AND(Rates!$A$8,B216&lt;&gt;""),H216+F216,"")</f>
      </c>
    </row>
    <row r="217" spans="1:9" ht="14.25">
      <c r="A217" s="28"/>
      <c r="B217" s="29"/>
      <c r="C217" s="30">
        <f>IF(B217&lt;&gt;"",Rates!$A$3,"")</f>
      </c>
      <c r="D217" s="31">
        <f t="shared" si="3"/>
      </c>
      <c r="E217" s="32">
        <f>IF(AND(Rates!$A$8,D217&lt;&gt;""),MIN(D217,Rates!$A$4),"")</f>
      </c>
      <c r="F217" s="33">
        <f>IF(E217&lt;&gt;"",E217*Rates!$A$1,"")</f>
      </c>
      <c r="G217" s="32">
        <f>IF(AND(Rates!$A$8,D217&lt;&gt;""),D217-E217,"")</f>
      </c>
      <c r="H217" s="33">
        <f>IF(G217&lt;&gt;"",G217*Rates!$A$2,"")</f>
      </c>
      <c r="I217" s="34">
        <f>IF(AND(Rates!$A$8,B217&lt;&gt;""),H217+F217,"")</f>
      </c>
    </row>
    <row r="218" spans="1:9" ht="14.25">
      <c r="A218" s="28"/>
      <c r="B218" s="29"/>
      <c r="C218" s="30">
        <f>IF(B218&lt;&gt;"",Rates!$A$3,"")</f>
      </c>
      <c r="D218" s="31">
        <f t="shared" si="3"/>
      </c>
      <c r="E218" s="32">
        <f>IF(AND(Rates!$A$8,D218&lt;&gt;""),MIN(D218,Rates!$A$4),"")</f>
      </c>
      <c r="F218" s="33">
        <f>IF(E218&lt;&gt;"",E218*Rates!$A$1,"")</f>
      </c>
      <c r="G218" s="32">
        <f>IF(AND(Rates!$A$8,D218&lt;&gt;""),D218-E218,"")</f>
      </c>
      <c r="H218" s="33">
        <f>IF(G218&lt;&gt;"",G218*Rates!$A$2,"")</f>
      </c>
      <c r="I218" s="34">
        <f>IF(AND(Rates!$A$8,B218&lt;&gt;""),H218+F218,"")</f>
      </c>
    </row>
    <row r="219" spans="1:9" ht="14.25">
      <c r="A219" s="28"/>
      <c r="B219" s="29"/>
      <c r="C219" s="30">
        <f>IF(B219&lt;&gt;"",Rates!$A$3,"")</f>
      </c>
      <c r="D219" s="31">
        <f t="shared" si="3"/>
      </c>
      <c r="E219" s="32">
        <f>IF(AND(Rates!$A$8,D219&lt;&gt;""),MIN(D219,Rates!$A$4),"")</f>
      </c>
      <c r="F219" s="33">
        <f>IF(E219&lt;&gt;"",E219*Rates!$A$1,"")</f>
      </c>
      <c r="G219" s="32">
        <f>IF(AND(Rates!$A$8,D219&lt;&gt;""),D219-E219,"")</f>
      </c>
      <c r="H219" s="33">
        <f>IF(G219&lt;&gt;"",G219*Rates!$A$2,"")</f>
      </c>
      <c r="I219" s="34">
        <f>IF(AND(Rates!$A$8,B219&lt;&gt;""),H219+F219,"")</f>
      </c>
    </row>
    <row r="220" spans="1:9" ht="14.25">
      <c r="A220" s="28"/>
      <c r="B220" s="29"/>
      <c r="C220" s="30">
        <f>IF(B220&lt;&gt;"",Rates!$A$3,"")</f>
      </c>
      <c r="D220" s="31">
        <f t="shared" si="3"/>
      </c>
      <c r="E220" s="32">
        <f>IF(AND(Rates!$A$8,D220&lt;&gt;""),MIN(D220,Rates!$A$4),"")</f>
      </c>
      <c r="F220" s="33">
        <f>IF(E220&lt;&gt;"",E220*Rates!$A$1,"")</f>
      </c>
      <c r="G220" s="32">
        <f>IF(AND(Rates!$A$8,D220&lt;&gt;""),D220-E220,"")</f>
      </c>
      <c r="H220" s="33">
        <f>IF(G220&lt;&gt;"",G220*Rates!$A$2,"")</f>
      </c>
      <c r="I220" s="34">
        <f>IF(AND(Rates!$A$8,B220&lt;&gt;""),H220+F220,"")</f>
      </c>
    </row>
    <row r="221" spans="1:9" ht="14.25">
      <c r="A221" s="28"/>
      <c r="B221" s="29"/>
      <c r="C221" s="30">
        <f>IF(B221&lt;&gt;"",Rates!$A$3,"")</f>
      </c>
      <c r="D221" s="31">
        <f t="shared" si="3"/>
      </c>
      <c r="E221" s="32">
        <f>IF(AND(Rates!$A$8,D221&lt;&gt;""),MIN(D221,Rates!$A$4),"")</f>
      </c>
      <c r="F221" s="33">
        <f>IF(E221&lt;&gt;"",E221*Rates!$A$1,"")</f>
      </c>
      <c r="G221" s="32">
        <f>IF(AND(Rates!$A$8,D221&lt;&gt;""),D221-E221,"")</f>
      </c>
      <c r="H221" s="33">
        <f>IF(G221&lt;&gt;"",G221*Rates!$A$2,"")</f>
      </c>
      <c r="I221" s="34">
        <f>IF(AND(Rates!$A$8,B221&lt;&gt;""),H221+F221,"")</f>
      </c>
    </row>
    <row r="222" spans="1:9" ht="14.25">
      <c r="A222" s="28"/>
      <c r="B222" s="29"/>
      <c r="C222" s="30">
        <f>IF(B222&lt;&gt;"",Rates!$A$3,"")</f>
      </c>
      <c r="D222" s="31">
        <f t="shared" si="3"/>
      </c>
      <c r="E222" s="32">
        <f>IF(AND(Rates!$A$8,D222&lt;&gt;""),MIN(D222,Rates!$A$4),"")</f>
      </c>
      <c r="F222" s="33">
        <f>IF(E222&lt;&gt;"",E222*Rates!$A$1,"")</f>
      </c>
      <c r="G222" s="32">
        <f>IF(AND(Rates!$A$8,D222&lt;&gt;""),D222-E222,"")</f>
      </c>
      <c r="H222" s="33">
        <f>IF(G222&lt;&gt;"",G222*Rates!$A$2,"")</f>
      </c>
      <c r="I222" s="34">
        <f>IF(AND(Rates!$A$8,B222&lt;&gt;""),H222+F222,"")</f>
      </c>
    </row>
    <row r="223" spans="1:9" ht="14.25">
      <c r="A223" s="28"/>
      <c r="B223" s="29"/>
      <c r="C223" s="30">
        <f>IF(B223&lt;&gt;"",Rates!$A$3,"")</f>
      </c>
      <c r="D223" s="31">
        <f t="shared" si="3"/>
      </c>
      <c r="E223" s="32">
        <f>IF(AND(Rates!$A$8,D223&lt;&gt;""),MIN(D223,Rates!$A$4),"")</f>
      </c>
      <c r="F223" s="33">
        <f>IF(E223&lt;&gt;"",E223*Rates!$A$1,"")</f>
      </c>
      <c r="G223" s="32">
        <f>IF(AND(Rates!$A$8,D223&lt;&gt;""),D223-E223,"")</f>
      </c>
      <c r="H223" s="33">
        <f>IF(G223&lt;&gt;"",G223*Rates!$A$2,"")</f>
      </c>
      <c r="I223" s="34">
        <f>IF(AND(Rates!$A$8,B223&lt;&gt;""),H223+F223,"")</f>
      </c>
    </row>
    <row r="224" spans="1:9" ht="14.25">
      <c r="A224" s="28"/>
      <c r="B224" s="29"/>
      <c r="C224" s="30">
        <f>IF(B224&lt;&gt;"",Rates!$A$3,"")</f>
      </c>
      <c r="D224" s="31">
        <f t="shared" si="3"/>
      </c>
      <c r="E224" s="32">
        <f>IF(AND(Rates!$A$8,D224&lt;&gt;""),MIN(D224,Rates!$A$4),"")</f>
      </c>
      <c r="F224" s="33">
        <f>IF(E224&lt;&gt;"",E224*Rates!$A$1,"")</f>
      </c>
      <c r="G224" s="32">
        <f>IF(AND(Rates!$A$8,D224&lt;&gt;""),D224-E224,"")</f>
      </c>
      <c r="H224" s="33">
        <f>IF(G224&lt;&gt;"",G224*Rates!$A$2,"")</f>
      </c>
      <c r="I224" s="34">
        <f>IF(AND(Rates!$A$8,B224&lt;&gt;""),H224+F224,"")</f>
      </c>
    </row>
    <row r="225" spans="1:9" ht="14.25">
      <c r="A225" s="28"/>
      <c r="B225" s="29"/>
      <c r="C225" s="30">
        <f>IF(B225&lt;&gt;"",Rates!$A$3,"")</f>
      </c>
      <c r="D225" s="31">
        <f t="shared" si="3"/>
      </c>
      <c r="E225" s="32">
        <f>IF(AND(Rates!$A$8,D225&lt;&gt;""),MIN(D225,Rates!$A$4),"")</f>
      </c>
      <c r="F225" s="33">
        <f>IF(E225&lt;&gt;"",E225*Rates!$A$1,"")</f>
      </c>
      <c r="G225" s="32">
        <f>IF(AND(Rates!$A$8,D225&lt;&gt;""),D225-E225,"")</f>
      </c>
      <c r="H225" s="33">
        <f>IF(G225&lt;&gt;"",G225*Rates!$A$2,"")</f>
      </c>
      <c r="I225" s="34">
        <f>IF(AND(Rates!$A$8,B225&lt;&gt;""),H225+F225,"")</f>
      </c>
    </row>
    <row r="226" spans="1:9" ht="14.25">
      <c r="A226" s="28"/>
      <c r="B226" s="29"/>
      <c r="C226" s="30">
        <f>IF(B226&lt;&gt;"",Rates!$A$3,"")</f>
      </c>
      <c r="D226" s="31">
        <f t="shared" si="3"/>
      </c>
      <c r="E226" s="32">
        <f>IF(AND(Rates!$A$8,D226&lt;&gt;""),MIN(D226,Rates!$A$4),"")</f>
      </c>
      <c r="F226" s="33">
        <f>IF(E226&lt;&gt;"",E226*Rates!$A$1,"")</f>
      </c>
      <c r="G226" s="32">
        <f>IF(AND(Rates!$A$8,D226&lt;&gt;""),D226-E226,"")</f>
      </c>
      <c r="H226" s="33">
        <f>IF(G226&lt;&gt;"",G226*Rates!$A$2,"")</f>
      </c>
      <c r="I226" s="34">
        <f>IF(AND(Rates!$A$8,B226&lt;&gt;""),H226+F226,"")</f>
      </c>
    </row>
    <row r="227" spans="1:9" ht="14.25">
      <c r="A227" s="28"/>
      <c r="B227" s="29"/>
      <c r="C227" s="30">
        <f>IF(B227&lt;&gt;"",Rates!$A$3,"")</f>
      </c>
      <c r="D227" s="31">
        <f t="shared" si="3"/>
      </c>
      <c r="E227" s="32">
        <f>IF(AND(Rates!$A$8,D227&lt;&gt;""),MIN(D227,Rates!$A$4),"")</f>
      </c>
      <c r="F227" s="33">
        <f>IF(E227&lt;&gt;"",E227*Rates!$A$1,"")</f>
      </c>
      <c r="G227" s="32">
        <f>IF(AND(Rates!$A$8,D227&lt;&gt;""),D227-E227,"")</f>
      </c>
      <c r="H227" s="33">
        <f>IF(G227&lt;&gt;"",G227*Rates!$A$2,"")</f>
      </c>
      <c r="I227" s="34">
        <f>IF(AND(Rates!$A$8,B227&lt;&gt;""),H227+F227,"")</f>
      </c>
    </row>
    <row r="228" spans="1:9" ht="14.25">
      <c r="A228" s="28"/>
      <c r="B228" s="29"/>
      <c r="C228" s="30">
        <f>IF(B228&lt;&gt;"",Rates!$A$3,"")</f>
      </c>
      <c r="D228" s="31">
        <f t="shared" si="3"/>
      </c>
      <c r="E228" s="32">
        <f>IF(AND(Rates!$A$8,D228&lt;&gt;""),MIN(D228,Rates!$A$4),"")</f>
      </c>
      <c r="F228" s="33">
        <f>IF(E228&lt;&gt;"",E228*Rates!$A$1,"")</f>
      </c>
      <c r="G228" s="32">
        <f>IF(AND(Rates!$A$8,D228&lt;&gt;""),D228-E228,"")</f>
      </c>
      <c r="H228" s="33">
        <f>IF(G228&lt;&gt;"",G228*Rates!$A$2,"")</f>
      </c>
      <c r="I228" s="34">
        <f>IF(AND(Rates!$A$8,B228&lt;&gt;""),H228+F228,"")</f>
      </c>
    </row>
    <row r="229" spans="1:9" ht="14.25">
      <c r="A229" s="28"/>
      <c r="B229" s="29"/>
      <c r="C229" s="30">
        <f>IF(B229&lt;&gt;"",Rates!$A$3,"")</f>
      </c>
      <c r="D229" s="31">
        <f t="shared" si="3"/>
      </c>
      <c r="E229" s="32">
        <f>IF(AND(Rates!$A$8,D229&lt;&gt;""),MIN(D229,Rates!$A$4),"")</f>
      </c>
      <c r="F229" s="33">
        <f>IF(E229&lt;&gt;"",E229*Rates!$A$1,"")</f>
      </c>
      <c r="G229" s="32">
        <f>IF(AND(Rates!$A$8,D229&lt;&gt;""),D229-E229,"")</f>
      </c>
      <c r="H229" s="33">
        <f>IF(G229&lt;&gt;"",G229*Rates!$A$2,"")</f>
      </c>
      <c r="I229" s="34">
        <f>IF(AND(Rates!$A$8,B229&lt;&gt;""),H229+F229,"")</f>
      </c>
    </row>
    <row r="230" spans="1:9" ht="14.25">
      <c r="A230" s="28"/>
      <c r="B230" s="29"/>
      <c r="C230" s="30">
        <f>IF(B230&lt;&gt;"",Rates!$A$3,"")</f>
      </c>
      <c r="D230" s="31">
        <f t="shared" si="3"/>
      </c>
      <c r="E230" s="32">
        <f>IF(AND(Rates!$A$8,D230&lt;&gt;""),MIN(D230,Rates!$A$4),"")</f>
      </c>
      <c r="F230" s="33">
        <f>IF(E230&lt;&gt;"",E230*Rates!$A$1,"")</f>
      </c>
      <c r="G230" s="32">
        <f>IF(AND(Rates!$A$8,D230&lt;&gt;""),D230-E230,"")</f>
      </c>
      <c r="H230" s="33">
        <f>IF(G230&lt;&gt;"",G230*Rates!$A$2,"")</f>
      </c>
      <c r="I230" s="34">
        <f>IF(AND(Rates!$A$8,B230&lt;&gt;""),H230+F230,"")</f>
      </c>
    </row>
    <row r="231" spans="1:9" ht="14.25">
      <c r="A231" s="28"/>
      <c r="B231" s="29"/>
      <c r="C231" s="30">
        <f>IF(B231&lt;&gt;"",Rates!$A$3,"")</f>
      </c>
      <c r="D231" s="31">
        <f t="shared" si="3"/>
      </c>
      <c r="E231" s="32">
        <f>IF(AND(Rates!$A$8,D231&lt;&gt;""),MIN(D231,Rates!$A$4),"")</f>
      </c>
      <c r="F231" s="33">
        <f>IF(E231&lt;&gt;"",E231*Rates!$A$1,"")</f>
      </c>
      <c r="G231" s="32">
        <f>IF(AND(Rates!$A$8,D231&lt;&gt;""),D231-E231,"")</f>
      </c>
      <c r="H231" s="33">
        <f>IF(G231&lt;&gt;"",G231*Rates!$A$2,"")</f>
      </c>
      <c r="I231" s="34">
        <f>IF(AND(Rates!$A$8,B231&lt;&gt;""),H231+F231,"")</f>
      </c>
    </row>
    <row r="232" spans="1:9" ht="14.25">
      <c r="A232" s="28"/>
      <c r="B232" s="29"/>
      <c r="C232" s="30">
        <f>IF(B232&lt;&gt;"",Rates!$A$3,"")</f>
      </c>
      <c r="D232" s="31">
        <f t="shared" si="3"/>
      </c>
      <c r="E232" s="32">
        <f>IF(AND(Rates!$A$8,D232&lt;&gt;""),MIN(D232,Rates!$A$4),"")</f>
      </c>
      <c r="F232" s="33">
        <f>IF(E232&lt;&gt;"",E232*Rates!$A$1,"")</f>
      </c>
      <c r="G232" s="32">
        <f>IF(AND(Rates!$A$8,D232&lt;&gt;""),D232-E232,"")</f>
      </c>
      <c r="H232" s="33">
        <f>IF(G232&lt;&gt;"",G232*Rates!$A$2,"")</f>
      </c>
      <c r="I232" s="34">
        <f>IF(AND(Rates!$A$8,B232&lt;&gt;""),H232+F232,"")</f>
      </c>
    </row>
    <row r="233" spans="1:9" ht="14.25">
      <c r="A233" s="28"/>
      <c r="B233" s="29"/>
      <c r="C233" s="30">
        <f>IF(B233&lt;&gt;"",Rates!$A$3,"")</f>
      </c>
      <c r="D233" s="31">
        <f t="shared" si="3"/>
      </c>
      <c r="E233" s="32">
        <f>IF(AND(Rates!$A$8,D233&lt;&gt;""),MIN(D233,Rates!$A$4),"")</f>
      </c>
      <c r="F233" s="33">
        <f>IF(E233&lt;&gt;"",E233*Rates!$A$1,"")</f>
      </c>
      <c r="G233" s="32">
        <f>IF(AND(Rates!$A$8,D233&lt;&gt;""),D233-E233,"")</f>
      </c>
      <c r="H233" s="33">
        <f>IF(G233&lt;&gt;"",G233*Rates!$A$2,"")</f>
      </c>
      <c r="I233" s="34">
        <f>IF(AND(Rates!$A$8,B233&lt;&gt;""),H233+F233,"")</f>
      </c>
    </row>
    <row r="234" spans="1:9" ht="14.25">
      <c r="A234" s="28"/>
      <c r="B234" s="29"/>
      <c r="C234" s="30">
        <f>IF(B234&lt;&gt;"",Rates!$A$3,"")</f>
      </c>
      <c r="D234" s="31">
        <f t="shared" si="3"/>
      </c>
      <c r="E234" s="32">
        <f>IF(AND(Rates!$A$8,D234&lt;&gt;""),MIN(D234,Rates!$A$4),"")</f>
      </c>
      <c r="F234" s="33">
        <f>IF(E234&lt;&gt;"",E234*Rates!$A$1,"")</f>
      </c>
      <c r="G234" s="32">
        <f>IF(AND(Rates!$A$8,D234&lt;&gt;""),D234-E234,"")</f>
      </c>
      <c r="H234" s="33">
        <f>IF(G234&lt;&gt;"",G234*Rates!$A$2,"")</f>
      </c>
      <c r="I234" s="34">
        <f>IF(AND(Rates!$A$8,B234&lt;&gt;""),H234+F234,"")</f>
      </c>
    </row>
    <row r="235" spans="1:9" ht="14.25">
      <c r="A235" s="28"/>
      <c r="B235" s="29"/>
      <c r="C235" s="30">
        <f>IF(B235&lt;&gt;"",Rates!$A$3,"")</f>
      </c>
      <c r="D235" s="31">
        <f t="shared" si="3"/>
      </c>
      <c r="E235" s="32">
        <f>IF(AND(Rates!$A$8,D235&lt;&gt;""),MIN(D235,Rates!$A$4),"")</f>
      </c>
      <c r="F235" s="33">
        <f>IF(E235&lt;&gt;"",E235*Rates!$A$1,"")</f>
      </c>
      <c r="G235" s="32">
        <f>IF(AND(Rates!$A$8,D235&lt;&gt;""),D235-E235,"")</f>
      </c>
      <c r="H235" s="33">
        <f>IF(G235&lt;&gt;"",G235*Rates!$A$2,"")</f>
      </c>
      <c r="I235" s="34">
        <f>IF(AND(Rates!$A$8,B235&lt;&gt;""),H235+F235,"")</f>
      </c>
    </row>
    <row r="236" spans="1:9" ht="14.25">
      <c r="A236" s="28"/>
      <c r="B236" s="29"/>
      <c r="C236" s="30">
        <f>IF(B236&lt;&gt;"",Rates!$A$3,"")</f>
      </c>
      <c r="D236" s="31">
        <f t="shared" si="3"/>
      </c>
      <c r="E236" s="32">
        <f>IF(AND(Rates!$A$8,D236&lt;&gt;""),MIN(D236,Rates!$A$4),"")</f>
      </c>
      <c r="F236" s="33">
        <f>IF(E236&lt;&gt;"",E236*Rates!$A$1,"")</f>
      </c>
      <c r="G236" s="32">
        <f>IF(AND(Rates!$A$8,D236&lt;&gt;""),D236-E236,"")</f>
      </c>
      <c r="H236" s="33">
        <f>IF(G236&lt;&gt;"",G236*Rates!$A$2,"")</f>
      </c>
      <c r="I236" s="34">
        <f>IF(AND(Rates!$A$8,B236&lt;&gt;""),H236+F236,"")</f>
      </c>
    </row>
    <row r="237" spans="1:9" ht="14.25">
      <c r="A237" s="28"/>
      <c r="B237" s="29"/>
      <c r="C237" s="30">
        <f>IF(B237&lt;&gt;"",Rates!$A$3,"")</f>
      </c>
      <c r="D237" s="31">
        <f t="shared" si="3"/>
      </c>
      <c r="E237" s="32">
        <f>IF(AND(Rates!$A$8,D237&lt;&gt;""),MIN(D237,Rates!$A$4),"")</f>
      </c>
      <c r="F237" s="33">
        <f>IF(E237&lt;&gt;"",E237*Rates!$A$1,"")</f>
      </c>
      <c r="G237" s="32">
        <f>IF(AND(Rates!$A$8,D237&lt;&gt;""),D237-E237,"")</f>
      </c>
      <c r="H237" s="33">
        <f>IF(G237&lt;&gt;"",G237*Rates!$A$2,"")</f>
      </c>
      <c r="I237" s="34">
        <f>IF(AND(Rates!$A$8,B237&lt;&gt;""),H237+F237,"")</f>
      </c>
    </row>
    <row r="238" spans="1:9" ht="14.25">
      <c r="A238" s="28"/>
      <c r="B238" s="29"/>
      <c r="C238" s="30">
        <f>IF(B238&lt;&gt;"",Rates!$A$3,"")</f>
      </c>
      <c r="D238" s="31">
        <f t="shared" si="3"/>
      </c>
      <c r="E238" s="32">
        <f>IF(AND(Rates!$A$8,D238&lt;&gt;""),MIN(D238,Rates!$A$4),"")</f>
      </c>
      <c r="F238" s="33">
        <f>IF(E238&lt;&gt;"",E238*Rates!$A$1,"")</f>
      </c>
      <c r="G238" s="32">
        <f>IF(AND(Rates!$A$8,D238&lt;&gt;""),D238-E238,"")</f>
      </c>
      <c r="H238" s="33">
        <f>IF(G238&lt;&gt;"",G238*Rates!$A$2,"")</f>
      </c>
      <c r="I238" s="34">
        <f>IF(AND(Rates!$A$8,B238&lt;&gt;""),H238+F238,"")</f>
      </c>
    </row>
    <row r="239" spans="1:9" ht="14.25">
      <c r="A239" s="28"/>
      <c r="B239" s="29"/>
      <c r="C239" s="30">
        <f>IF(B239&lt;&gt;"",Rates!$A$3,"")</f>
      </c>
      <c r="D239" s="31">
        <f t="shared" si="3"/>
      </c>
      <c r="E239" s="32">
        <f>IF(AND(Rates!$A$8,D239&lt;&gt;""),MIN(D239,Rates!$A$4),"")</f>
      </c>
      <c r="F239" s="33">
        <f>IF(E239&lt;&gt;"",E239*Rates!$A$1,"")</f>
      </c>
      <c r="G239" s="32">
        <f>IF(AND(Rates!$A$8,D239&lt;&gt;""),D239-E239,"")</f>
      </c>
      <c r="H239" s="33">
        <f>IF(G239&lt;&gt;"",G239*Rates!$A$2,"")</f>
      </c>
      <c r="I239" s="34">
        <f>IF(AND(Rates!$A$8,B239&lt;&gt;""),H239+F239,"")</f>
      </c>
    </row>
    <row r="240" spans="1:9" ht="14.25">
      <c r="A240" s="28"/>
      <c r="B240" s="29"/>
      <c r="C240" s="30">
        <f>IF(B240&lt;&gt;"",Rates!$A$3,"")</f>
      </c>
      <c r="D240" s="31">
        <f t="shared" si="3"/>
      </c>
      <c r="E240" s="32">
        <f>IF(AND(Rates!$A$8,D240&lt;&gt;""),MIN(D240,Rates!$A$4),"")</f>
      </c>
      <c r="F240" s="33">
        <f>IF(E240&lt;&gt;"",E240*Rates!$A$1,"")</f>
      </c>
      <c r="G240" s="32">
        <f>IF(AND(Rates!$A$8,D240&lt;&gt;""),D240-E240,"")</f>
      </c>
      <c r="H240" s="33">
        <f>IF(G240&lt;&gt;"",G240*Rates!$A$2,"")</f>
      </c>
      <c r="I240" s="34">
        <f>IF(AND(Rates!$A$8,B240&lt;&gt;""),H240+F240,"")</f>
      </c>
    </row>
    <row r="241" spans="1:9" ht="14.25">
      <c r="A241" s="28"/>
      <c r="B241" s="29"/>
      <c r="C241" s="30">
        <f>IF(B241&lt;&gt;"",Rates!$A$3,"")</f>
      </c>
      <c r="D241" s="31">
        <f t="shared" si="3"/>
      </c>
      <c r="E241" s="32">
        <f>IF(AND(Rates!$A$8,D241&lt;&gt;""),MIN(D241,Rates!$A$4),"")</f>
      </c>
      <c r="F241" s="33">
        <f>IF(E241&lt;&gt;"",E241*Rates!$A$1,"")</f>
      </c>
      <c r="G241" s="32">
        <f>IF(AND(Rates!$A$8,D241&lt;&gt;""),D241-E241,"")</f>
      </c>
      <c r="H241" s="33">
        <f>IF(G241&lt;&gt;"",G241*Rates!$A$2,"")</f>
      </c>
      <c r="I241" s="34">
        <f>IF(AND(Rates!$A$8,B241&lt;&gt;""),H241+F241,"")</f>
      </c>
    </row>
    <row r="242" spans="1:9" ht="14.25">
      <c r="A242" s="28"/>
      <c r="B242" s="29"/>
      <c r="C242" s="30">
        <f>IF(B242&lt;&gt;"",Rates!$A$3,"")</f>
      </c>
      <c r="D242" s="31">
        <f t="shared" si="3"/>
      </c>
      <c r="E242" s="32">
        <f>IF(AND(Rates!$A$8,D242&lt;&gt;""),MIN(D242,Rates!$A$4),"")</f>
      </c>
      <c r="F242" s="33">
        <f>IF(E242&lt;&gt;"",E242*Rates!$A$1,"")</f>
      </c>
      <c r="G242" s="32">
        <f>IF(AND(Rates!$A$8,D242&lt;&gt;""),D242-E242,"")</f>
      </c>
      <c r="H242" s="33">
        <f>IF(G242&lt;&gt;"",G242*Rates!$A$2,"")</f>
      </c>
      <c r="I242" s="34">
        <f>IF(AND(Rates!$A$8,B242&lt;&gt;""),H242+F242,"")</f>
      </c>
    </row>
    <row r="243" spans="1:9" ht="14.25">
      <c r="A243" s="28"/>
      <c r="B243" s="29"/>
      <c r="C243" s="30">
        <f>IF(B243&lt;&gt;"",Rates!$A$3,"")</f>
      </c>
      <c r="D243" s="31">
        <f t="shared" si="3"/>
      </c>
      <c r="E243" s="32">
        <f>IF(AND(Rates!$A$8,D243&lt;&gt;""),MIN(D243,Rates!$A$4),"")</f>
      </c>
      <c r="F243" s="33">
        <f>IF(E243&lt;&gt;"",E243*Rates!$A$1,"")</f>
      </c>
      <c r="G243" s="32">
        <f>IF(AND(Rates!$A$8,D243&lt;&gt;""),D243-E243,"")</f>
      </c>
      <c r="H243" s="33">
        <f>IF(G243&lt;&gt;"",G243*Rates!$A$2,"")</f>
      </c>
      <c r="I243" s="34">
        <f>IF(AND(Rates!$A$8,B243&lt;&gt;""),H243+F243,"")</f>
      </c>
    </row>
    <row r="244" spans="1:9" ht="14.25">
      <c r="A244" s="28"/>
      <c r="B244" s="29"/>
      <c r="C244" s="30">
        <f>IF(B244&lt;&gt;"",Rates!$A$3,"")</f>
      </c>
      <c r="D244" s="31">
        <f t="shared" si="3"/>
      </c>
      <c r="E244" s="32">
        <f>IF(AND(Rates!$A$8,D244&lt;&gt;""),MIN(D244,Rates!$A$4),"")</f>
      </c>
      <c r="F244" s="33">
        <f>IF(E244&lt;&gt;"",E244*Rates!$A$1,"")</f>
      </c>
      <c r="G244" s="32">
        <f>IF(AND(Rates!$A$8,D244&lt;&gt;""),D244-E244,"")</f>
      </c>
      <c r="H244" s="33">
        <f>IF(G244&lt;&gt;"",G244*Rates!$A$2,"")</f>
      </c>
      <c r="I244" s="34">
        <f>IF(AND(Rates!$A$8,B244&lt;&gt;""),H244+F244,"")</f>
      </c>
    </row>
    <row r="245" spans="1:9" ht="14.25">
      <c r="A245" s="28"/>
      <c r="B245" s="29"/>
      <c r="C245" s="30">
        <f>IF(B245&lt;&gt;"",Rates!$A$3,"")</f>
      </c>
      <c r="D245" s="31">
        <f t="shared" si="3"/>
      </c>
      <c r="E245" s="32">
        <f>IF(AND(Rates!$A$8,D245&lt;&gt;""),MIN(D245,Rates!$A$4),"")</f>
      </c>
      <c r="F245" s="33">
        <f>IF(E245&lt;&gt;"",E245*Rates!$A$1,"")</f>
      </c>
      <c r="G245" s="32">
        <f>IF(AND(Rates!$A$8,D245&lt;&gt;""),D245-E245,"")</f>
      </c>
      <c r="H245" s="33">
        <f>IF(G245&lt;&gt;"",G245*Rates!$A$2,"")</f>
      </c>
      <c r="I245" s="34">
        <f>IF(AND(Rates!$A$8,B245&lt;&gt;""),H245+F245,"")</f>
      </c>
    </row>
    <row r="246" spans="1:9" ht="14.25">
      <c r="A246" s="28"/>
      <c r="B246" s="29"/>
      <c r="C246" s="30">
        <f>IF(B246&lt;&gt;"",Rates!$A$3,"")</f>
      </c>
      <c r="D246" s="31">
        <f t="shared" si="3"/>
      </c>
      <c r="E246" s="32">
        <f>IF(AND(Rates!$A$8,D246&lt;&gt;""),MIN(D246,Rates!$A$4),"")</f>
      </c>
      <c r="F246" s="33">
        <f>IF(E246&lt;&gt;"",E246*Rates!$A$1,"")</f>
      </c>
      <c r="G246" s="32">
        <f>IF(AND(Rates!$A$8,D246&lt;&gt;""),D246-E246,"")</f>
      </c>
      <c r="H246" s="33">
        <f>IF(G246&lt;&gt;"",G246*Rates!$A$2,"")</f>
      </c>
      <c r="I246" s="34">
        <f>IF(AND(Rates!$A$8,B246&lt;&gt;""),H246+F246,"")</f>
      </c>
    </row>
    <row r="247" spans="1:9" ht="14.25">
      <c r="A247" s="28"/>
      <c r="B247" s="29"/>
      <c r="C247" s="30">
        <f>IF(B247&lt;&gt;"",Rates!$A$3,"")</f>
      </c>
      <c r="D247" s="31">
        <f t="shared" si="3"/>
      </c>
      <c r="E247" s="32">
        <f>IF(AND(Rates!$A$8,D247&lt;&gt;""),MIN(D247,Rates!$A$4),"")</f>
      </c>
      <c r="F247" s="33">
        <f>IF(E247&lt;&gt;"",E247*Rates!$A$1,"")</f>
      </c>
      <c r="G247" s="32">
        <f>IF(AND(Rates!$A$8,D247&lt;&gt;""),D247-E247,"")</f>
      </c>
      <c r="H247" s="33">
        <f>IF(G247&lt;&gt;"",G247*Rates!$A$2,"")</f>
      </c>
      <c r="I247" s="34">
        <f>IF(AND(Rates!$A$8,B247&lt;&gt;""),H247+F247,"")</f>
      </c>
    </row>
    <row r="248" spans="1:9" ht="14.25">
      <c r="A248" s="28"/>
      <c r="B248" s="29"/>
      <c r="C248" s="30">
        <f>IF(B248&lt;&gt;"",Rates!$A$3,"")</f>
      </c>
      <c r="D248" s="31">
        <f t="shared" si="3"/>
      </c>
      <c r="E248" s="32">
        <f>IF(AND(Rates!$A$8,D248&lt;&gt;""),MIN(D248,Rates!$A$4),"")</f>
      </c>
      <c r="F248" s="33">
        <f>IF(E248&lt;&gt;"",E248*Rates!$A$1,"")</f>
      </c>
      <c r="G248" s="32">
        <f>IF(AND(Rates!$A$8,D248&lt;&gt;""),D248-E248,"")</f>
      </c>
      <c r="H248" s="33">
        <f>IF(G248&lt;&gt;"",G248*Rates!$A$2,"")</f>
      </c>
      <c r="I248" s="34">
        <f>IF(AND(Rates!$A$8,B248&lt;&gt;""),H248+F248,"")</f>
      </c>
    </row>
    <row r="249" spans="1:9" ht="14.25">
      <c r="A249" s="28"/>
      <c r="B249" s="29"/>
      <c r="C249" s="30">
        <f>IF(B249&lt;&gt;"",Rates!$A$3,"")</f>
      </c>
      <c r="D249" s="31">
        <f t="shared" si="3"/>
      </c>
      <c r="E249" s="32">
        <f>IF(AND(Rates!$A$8,D249&lt;&gt;""),MIN(D249,Rates!$A$4),"")</f>
      </c>
      <c r="F249" s="33">
        <f>IF(E249&lt;&gt;"",E249*Rates!$A$1,"")</f>
      </c>
      <c r="G249" s="32">
        <f>IF(AND(Rates!$A$8,D249&lt;&gt;""),D249-E249,"")</f>
      </c>
      <c r="H249" s="33">
        <f>IF(G249&lt;&gt;"",G249*Rates!$A$2,"")</f>
      </c>
      <c r="I249" s="34">
        <f>IF(AND(Rates!$A$8,B249&lt;&gt;""),H249+F249,"")</f>
      </c>
    </row>
    <row r="250" spans="1:9" ht="14.25">
      <c r="A250" s="28"/>
      <c r="B250" s="29"/>
      <c r="C250" s="30">
        <f>IF(B250&lt;&gt;"",Rates!$A$3,"")</f>
      </c>
      <c r="D250" s="31">
        <f t="shared" si="3"/>
      </c>
      <c r="E250" s="32">
        <f>IF(AND(Rates!$A$8,D250&lt;&gt;""),MIN(D250,Rates!$A$4),"")</f>
      </c>
      <c r="F250" s="33">
        <f>IF(E250&lt;&gt;"",E250*Rates!$A$1,"")</f>
      </c>
      <c r="G250" s="32">
        <f>IF(AND(Rates!$A$8,D250&lt;&gt;""),D250-E250,"")</f>
      </c>
      <c r="H250" s="33">
        <f>IF(G250&lt;&gt;"",G250*Rates!$A$2,"")</f>
      </c>
      <c r="I250" s="34">
        <f>IF(AND(Rates!$A$8,B250&lt;&gt;""),H250+F250,"")</f>
      </c>
    </row>
    <row r="251" spans="1:9" ht="14.25">
      <c r="A251" s="28"/>
      <c r="B251" s="29"/>
      <c r="C251" s="30">
        <f>IF(B251&lt;&gt;"",Rates!$A$3,"")</f>
      </c>
      <c r="D251" s="31">
        <f t="shared" si="3"/>
      </c>
      <c r="E251" s="32">
        <f>IF(AND(Rates!$A$8,D251&lt;&gt;""),MIN(D251,Rates!$A$4),"")</f>
      </c>
      <c r="F251" s="33">
        <f>IF(E251&lt;&gt;"",E251*Rates!$A$1,"")</f>
      </c>
      <c r="G251" s="32">
        <f>IF(AND(Rates!$A$8,D251&lt;&gt;""),D251-E251,"")</f>
      </c>
      <c r="H251" s="33">
        <f>IF(G251&lt;&gt;"",G251*Rates!$A$2,"")</f>
      </c>
      <c r="I251" s="34">
        <f>IF(AND(Rates!$A$8,B251&lt;&gt;""),H251+F251,"")</f>
      </c>
    </row>
    <row r="252" spans="1:9" ht="14.25">
      <c r="A252" s="28"/>
      <c r="B252" s="29"/>
      <c r="C252" s="30">
        <f>IF(B252&lt;&gt;"",Rates!$A$3,"")</f>
      </c>
      <c r="D252" s="31">
        <f t="shared" si="3"/>
      </c>
      <c r="E252" s="32">
        <f>IF(AND(Rates!$A$8,D252&lt;&gt;""),MIN(D252,Rates!$A$4),"")</f>
      </c>
      <c r="F252" s="33">
        <f>IF(E252&lt;&gt;"",E252*Rates!$A$1,"")</f>
      </c>
      <c r="G252" s="32">
        <f>IF(AND(Rates!$A$8,D252&lt;&gt;""),D252-E252,"")</f>
      </c>
      <c r="H252" s="33">
        <f>IF(G252&lt;&gt;"",G252*Rates!$A$2,"")</f>
      </c>
      <c r="I252" s="34">
        <f>IF(AND(Rates!$A$8,B252&lt;&gt;""),H252+F252,"")</f>
      </c>
    </row>
    <row r="253" spans="1:9" ht="14.25">
      <c r="A253" s="28"/>
      <c r="B253" s="29"/>
      <c r="C253" s="30">
        <f>IF(B253&lt;&gt;"",Rates!$A$3,"")</f>
      </c>
      <c r="D253" s="31">
        <f t="shared" si="3"/>
      </c>
      <c r="E253" s="32">
        <f>IF(AND(Rates!$A$8,D253&lt;&gt;""),MIN(D253,Rates!$A$4),"")</f>
      </c>
      <c r="F253" s="33">
        <f>IF(E253&lt;&gt;"",E253*Rates!$A$1,"")</f>
      </c>
      <c r="G253" s="32">
        <f>IF(AND(Rates!$A$8,D253&lt;&gt;""),D253-E253,"")</f>
      </c>
      <c r="H253" s="33">
        <f>IF(G253&lt;&gt;"",G253*Rates!$A$2,"")</f>
      </c>
      <c r="I253" s="34">
        <f>IF(AND(Rates!$A$8,B253&lt;&gt;""),H253+F253,"")</f>
      </c>
    </row>
    <row r="254" spans="1:9" ht="14.25">
      <c r="A254" s="28"/>
      <c r="B254" s="29"/>
      <c r="C254" s="30">
        <f>IF(B254&lt;&gt;"",Rates!$A$3,"")</f>
      </c>
      <c r="D254" s="31">
        <f t="shared" si="3"/>
      </c>
      <c r="E254" s="32">
        <f>IF(AND(Rates!$A$8,D254&lt;&gt;""),MIN(D254,Rates!$A$4),"")</f>
      </c>
      <c r="F254" s="33">
        <f>IF(E254&lt;&gt;"",E254*Rates!$A$1,"")</f>
      </c>
      <c r="G254" s="32">
        <f>IF(AND(Rates!$A$8,D254&lt;&gt;""),D254-E254,"")</f>
      </c>
      <c r="H254" s="33">
        <f>IF(G254&lt;&gt;"",G254*Rates!$A$2,"")</f>
      </c>
      <c r="I254" s="34">
        <f>IF(AND(Rates!$A$8,B254&lt;&gt;""),H254+F254,"")</f>
      </c>
    </row>
    <row r="255" spans="1:9" ht="14.25">
      <c r="A255" s="28"/>
      <c r="B255" s="29"/>
      <c r="C255" s="30">
        <f>IF(B255&lt;&gt;"",Rates!$A$3,"")</f>
      </c>
      <c r="D255" s="31">
        <f t="shared" si="3"/>
      </c>
      <c r="E255" s="32">
        <f>IF(AND(Rates!$A$8,D255&lt;&gt;""),MIN(D255,Rates!$A$4),"")</f>
      </c>
      <c r="F255" s="33">
        <f>IF(E255&lt;&gt;"",E255*Rates!$A$1,"")</f>
      </c>
      <c r="G255" s="32">
        <f>IF(AND(Rates!$A$8,D255&lt;&gt;""),D255-E255,"")</f>
      </c>
      <c r="H255" s="33">
        <f>IF(G255&lt;&gt;"",G255*Rates!$A$2,"")</f>
      </c>
      <c r="I255" s="34">
        <f>IF(AND(Rates!$A$8,B255&lt;&gt;""),H255+F255,"")</f>
      </c>
    </row>
    <row r="256" spans="1:9" ht="14.25">
      <c r="A256" s="28"/>
      <c r="B256" s="29"/>
      <c r="C256" s="30">
        <f>IF(B256&lt;&gt;"",Rates!$A$3,"")</f>
      </c>
      <c r="D256" s="31">
        <f t="shared" si="3"/>
      </c>
      <c r="E256" s="32">
        <f>IF(AND(Rates!$A$8,D256&lt;&gt;""),MIN(D256,Rates!$A$4),"")</f>
      </c>
      <c r="F256" s="33">
        <f>IF(E256&lt;&gt;"",E256*Rates!$A$1,"")</f>
      </c>
      <c r="G256" s="32">
        <f>IF(AND(Rates!$A$8,D256&lt;&gt;""),D256-E256,"")</f>
      </c>
      <c r="H256" s="33">
        <f>IF(G256&lt;&gt;"",G256*Rates!$A$2,"")</f>
      </c>
      <c r="I256" s="34">
        <f>IF(AND(Rates!$A$8,B256&lt;&gt;""),H256+F256,"")</f>
      </c>
    </row>
    <row r="257" spans="1:9" ht="14.25">
      <c r="A257" s="28"/>
      <c r="B257" s="29"/>
      <c r="C257" s="30">
        <f>IF(B257&lt;&gt;"",Rates!$A$3,"")</f>
      </c>
      <c r="D257" s="31">
        <f t="shared" si="3"/>
      </c>
      <c r="E257" s="32">
        <f>IF(AND(Rates!$A$8,D257&lt;&gt;""),MIN(D257,Rates!$A$4),"")</f>
      </c>
      <c r="F257" s="33">
        <f>IF(E257&lt;&gt;"",E257*Rates!$A$1,"")</f>
      </c>
      <c r="G257" s="32">
        <f>IF(AND(Rates!$A$8,D257&lt;&gt;""),D257-E257,"")</f>
      </c>
      <c r="H257" s="33">
        <f>IF(G257&lt;&gt;"",G257*Rates!$A$2,"")</f>
      </c>
      <c r="I257" s="34">
        <f>IF(AND(Rates!$A$8,B257&lt;&gt;""),H257+F257,"")</f>
      </c>
    </row>
    <row r="258" spans="1:9" ht="14.25">
      <c r="A258" s="28"/>
      <c r="B258" s="29"/>
      <c r="C258" s="30">
        <f>IF(B258&lt;&gt;"",Rates!$A$3,"")</f>
      </c>
      <c r="D258" s="31">
        <f t="shared" si="3"/>
      </c>
      <c r="E258" s="32">
        <f>IF(AND(Rates!$A$8,D258&lt;&gt;""),MIN(D258,Rates!$A$4),"")</f>
      </c>
      <c r="F258" s="33">
        <f>IF(E258&lt;&gt;"",E258*Rates!$A$1,"")</f>
      </c>
      <c r="G258" s="32">
        <f>IF(AND(Rates!$A$8,D258&lt;&gt;""),D258-E258,"")</f>
      </c>
      <c r="H258" s="33">
        <f>IF(G258&lt;&gt;"",G258*Rates!$A$2,"")</f>
      </c>
      <c r="I258" s="34">
        <f>IF(AND(Rates!$A$8,B258&lt;&gt;""),H258+F258,"")</f>
      </c>
    </row>
    <row r="259" spans="1:9" ht="14.25">
      <c r="A259" s="28"/>
      <c r="B259" s="29"/>
      <c r="C259" s="30">
        <f>IF(B259&lt;&gt;"",Rates!$A$3,"")</f>
      </c>
      <c r="D259" s="31">
        <f t="shared" si="3"/>
      </c>
      <c r="E259" s="32">
        <f>IF(AND(Rates!$A$8,D259&lt;&gt;""),MIN(D259,Rates!$A$4),"")</f>
      </c>
      <c r="F259" s="33">
        <f>IF(E259&lt;&gt;"",E259*Rates!$A$1,"")</f>
      </c>
      <c r="G259" s="32">
        <f>IF(AND(Rates!$A$8,D259&lt;&gt;""),D259-E259,"")</f>
      </c>
      <c r="H259" s="33">
        <f>IF(G259&lt;&gt;"",G259*Rates!$A$2,"")</f>
      </c>
      <c r="I259" s="34">
        <f>IF(AND(Rates!$A$8,B259&lt;&gt;""),H259+F259,"")</f>
      </c>
    </row>
    <row r="260" spans="1:9" ht="14.25">
      <c r="A260" s="28"/>
      <c r="B260" s="29"/>
      <c r="C260" s="30">
        <f>IF(B260&lt;&gt;"",Rates!$A$3,"")</f>
      </c>
      <c r="D260" s="31">
        <f aca="true" t="shared" si="4" ref="D260:D299">IF(B260&lt;&gt;"",C260*B260,"")</f>
      </c>
      <c r="E260" s="32">
        <f>IF(AND(Rates!$A$8,D260&lt;&gt;""),MIN(D260,Rates!$A$4),"")</f>
      </c>
      <c r="F260" s="33">
        <f>IF(E260&lt;&gt;"",E260*Rates!$A$1,"")</f>
      </c>
      <c r="G260" s="32">
        <f>IF(AND(Rates!$A$8,D260&lt;&gt;""),D260-E260,"")</f>
      </c>
      <c r="H260" s="33">
        <f>IF(G260&lt;&gt;"",G260*Rates!$A$2,"")</f>
      </c>
      <c r="I260" s="34">
        <f>IF(AND(Rates!$A$8,B260&lt;&gt;""),H260+F260,"")</f>
      </c>
    </row>
    <row r="261" spans="1:9" ht="14.25">
      <c r="A261" s="28"/>
      <c r="B261" s="29"/>
      <c r="C261" s="30">
        <f>IF(B261&lt;&gt;"",Rates!$A$3,"")</f>
      </c>
      <c r="D261" s="31">
        <f t="shared" si="4"/>
      </c>
      <c r="E261" s="32">
        <f>IF(AND(Rates!$A$8,D261&lt;&gt;""),MIN(D261,Rates!$A$4),"")</f>
      </c>
      <c r="F261" s="33">
        <f>IF(E261&lt;&gt;"",E261*Rates!$A$1,"")</f>
      </c>
      <c r="G261" s="32">
        <f>IF(AND(Rates!$A$8,D261&lt;&gt;""),D261-E261,"")</f>
      </c>
      <c r="H261" s="33">
        <f>IF(G261&lt;&gt;"",G261*Rates!$A$2,"")</f>
      </c>
      <c r="I261" s="34">
        <f>IF(AND(Rates!$A$8,B261&lt;&gt;""),H261+F261,"")</f>
      </c>
    </row>
    <row r="262" spans="1:9" ht="14.25">
      <c r="A262" s="28"/>
      <c r="B262" s="29"/>
      <c r="C262" s="30">
        <f>IF(B262&lt;&gt;"",Rates!$A$3,"")</f>
      </c>
      <c r="D262" s="31">
        <f t="shared" si="4"/>
      </c>
      <c r="E262" s="32">
        <f>IF(AND(Rates!$A$8,D262&lt;&gt;""),MIN(D262,Rates!$A$4),"")</f>
      </c>
      <c r="F262" s="33">
        <f>IF(E262&lt;&gt;"",E262*Rates!$A$1,"")</f>
      </c>
      <c r="G262" s="32">
        <f>IF(AND(Rates!$A$8,D262&lt;&gt;""),D262-E262,"")</f>
      </c>
      <c r="H262" s="33">
        <f>IF(G262&lt;&gt;"",G262*Rates!$A$2,"")</f>
      </c>
      <c r="I262" s="34">
        <f>IF(AND(Rates!$A$8,B262&lt;&gt;""),H262+F262,"")</f>
      </c>
    </row>
    <row r="263" spans="1:9" ht="14.25">
      <c r="A263" s="28"/>
      <c r="B263" s="29"/>
      <c r="C263" s="30">
        <f>IF(B263&lt;&gt;"",Rates!$A$3,"")</f>
      </c>
      <c r="D263" s="31">
        <f t="shared" si="4"/>
      </c>
      <c r="E263" s="32">
        <f>IF(AND(Rates!$A$8,D263&lt;&gt;""),MIN(D263,Rates!$A$4),"")</f>
      </c>
      <c r="F263" s="33">
        <f>IF(E263&lt;&gt;"",E263*Rates!$A$1,"")</f>
      </c>
      <c r="G263" s="32">
        <f>IF(AND(Rates!$A$8,D263&lt;&gt;""),D263-E263,"")</f>
      </c>
      <c r="H263" s="33">
        <f>IF(G263&lt;&gt;"",G263*Rates!$A$2,"")</f>
      </c>
      <c r="I263" s="34">
        <f>IF(AND(Rates!$A$8,B263&lt;&gt;""),H263+F263,"")</f>
      </c>
    </row>
    <row r="264" spans="1:9" ht="14.25">
      <c r="A264" s="28"/>
      <c r="B264" s="29"/>
      <c r="C264" s="30">
        <f>IF(B264&lt;&gt;"",Rates!$A$3,"")</f>
      </c>
      <c r="D264" s="31">
        <f t="shared" si="4"/>
      </c>
      <c r="E264" s="32">
        <f>IF(AND(Rates!$A$8,D264&lt;&gt;""),MIN(D264,Rates!$A$4),"")</f>
      </c>
      <c r="F264" s="33">
        <f>IF(E264&lt;&gt;"",E264*Rates!$A$1,"")</f>
      </c>
      <c r="G264" s="32">
        <f>IF(AND(Rates!$A$8,D264&lt;&gt;""),D264-E264,"")</f>
      </c>
      <c r="H264" s="33">
        <f>IF(G264&lt;&gt;"",G264*Rates!$A$2,"")</f>
      </c>
      <c r="I264" s="34">
        <f>IF(AND(Rates!$A$8,B264&lt;&gt;""),H264+F264,"")</f>
      </c>
    </row>
    <row r="265" spans="1:9" ht="14.25">
      <c r="A265" s="28"/>
      <c r="B265" s="29"/>
      <c r="C265" s="30">
        <f>IF(B265&lt;&gt;"",Rates!$A$3,"")</f>
      </c>
      <c r="D265" s="31">
        <f t="shared" si="4"/>
      </c>
      <c r="E265" s="32">
        <f>IF(AND(Rates!$A$8,D265&lt;&gt;""),MIN(D265,Rates!$A$4),"")</f>
      </c>
      <c r="F265" s="33">
        <f>IF(E265&lt;&gt;"",E265*Rates!$A$1,"")</f>
      </c>
      <c r="G265" s="32">
        <f>IF(AND(Rates!$A$8,D265&lt;&gt;""),D265-E265,"")</f>
      </c>
      <c r="H265" s="33">
        <f>IF(G265&lt;&gt;"",G265*Rates!$A$2,"")</f>
      </c>
      <c r="I265" s="34">
        <f>IF(AND(Rates!$A$8,B265&lt;&gt;""),H265+F265,"")</f>
      </c>
    </row>
    <row r="266" spans="1:9" ht="14.25">
      <c r="A266" s="28"/>
      <c r="B266" s="29"/>
      <c r="C266" s="30">
        <f>IF(B266&lt;&gt;"",Rates!$A$3,"")</f>
      </c>
      <c r="D266" s="31">
        <f t="shared" si="4"/>
      </c>
      <c r="E266" s="32">
        <f>IF(AND(Rates!$A$8,D266&lt;&gt;""),MIN(D266,Rates!$A$4),"")</f>
      </c>
      <c r="F266" s="33">
        <f>IF(E266&lt;&gt;"",E266*Rates!$A$1,"")</f>
      </c>
      <c r="G266" s="32">
        <f>IF(AND(Rates!$A$8,D266&lt;&gt;""),D266-E266,"")</f>
      </c>
      <c r="H266" s="33">
        <f>IF(G266&lt;&gt;"",G266*Rates!$A$2,"")</f>
      </c>
      <c r="I266" s="34">
        <f>IF(AND(Rates!$A$8,B266&lt;&gt;""),H266+F266,"")</f>
      </c>
    </row>
    <row r="267" spans="1:9" ht="14.25">
      <c r="A267" s="28"/>
      <c r="B267" s="29"/>
      <c r="C267" s="30">
        <f>IF(B267&lt;&gt;"",Rates!$A$3,"")</f>
      </c>
      <c r="D267" s="31">
        <f t="shared" si="4"/>
      </c>
      <c r="E267" s="32">
        <f>IF(AND(Rates!$A$8,D267&lt;&gt;""),MIN(D267,Rates!$A$4),"")</f>
      </c>
      <c r="F267" s="33">
        <f>IF(E267&lt;&gt;"",E267*Rates!$A$1,"")</f>
      </c>
      <c r="G267" s="32">
        <f>IF(AND(Rates!$A$8,D267&lt;&gt;""),D267-E267,"")</f>
      </c>
      <c r="H267" s="33">
        <f>IF(G267&lt;&gt;"",G267*Rates!$A$2,"")</f>
      </c>
      <c r="I267" s="34">
        <f>IF(AND(Rates!$A$8,B267&lt;&gt;""),H267+F267,"")</f>
      </c>
    </row>
    <row r="268" spans="1:9" ht="14.25">
      <c r="A268" s="28"/>
      <c r="B268" s="29"/>
      <c r="C268" s="30">
        <f>IF(B268&lt;&gt;"",Rates!$A$3,"")</f>
      </c>
      <c r="D268" s="31">
        <f t="shared" si="4"/>
      </c>
      <c r="E268" s="32">
        <f>IF(AND(Rates!$A$8,D268&lt;&gt;""),MIN(D268,Rates!$A$4),"")</f>
      </c>
      <c r="F268" s="33">
        <f>IF(E268&lt;&gt;"",E268*Rates!$A$1,"")</f>
      </c>
      <c r="G268" s="32">
        <f>IF(AND(Rates!$A$8,D268&lt;&gt;""),D268-E268,"")</f>
      </c>
      <c r="H268" s="33">
        <f>IF(G268&lt;&gt;"",G268*Rates!$A$2,"")</f>
      </c>
      <c r="I268" s="34">
        <f>IF(AND(Rates!$A$8,B268&lt;&gt;""),H268+F268,"")</f>
      </c>
    </row>
    <row r="269" spans="1:9" ht="14.25">
      <c r="A269" s="28"/>
      <c r="B269" s="29"/>
      <c r="C269" s="30">
        <f>IF(B269&lt;&gt;"",Rates!$A$3,"")</f>
      </c>
      <c r="D269" s="31">
        <f t="shared" si="4"/>
      </c>
      <c r="E269" s="32">
        <f>IF(AND(Rates!$A$8,D269&lt;&gt;""),MIN(D269,Rates!$A$4),"")</f>
      </c>
      <c r="F269" s="33">
        <f>IF(E269&lt;&gt;"",E269*Rates!$A$1,"")</f>
      </c>
      <c r="G269" s="32">
        <f>IF(AND(Rates!$A$8,D269&lt;&gt;""),D269-E269,"")</f>
      </c>
      <c r="H269" s="33">
        <f>IF(G269&lt;&gt;"",G269*Rates!$A$2,"")</f>
      </c>
      <c r="I269" s="34">
        <f>IF(AND(Rates!$A$8,B269&lt;&gt;""),H269+F269,"")</f>
      </c>
    </row>
    <row r="270" spans="1:9" ht="14.25">
      <c r="A270" s="28"/>
      <c r="B270" s="29"/>
      <c r="C270" s="30">
        <f>IF(B270&lt;&gt;"",Rates!$A$3,"")</f>
      </c>
      <c r="D270" s="31">
        <f t="shared" si="4"/>
      </c>
      <c r="E270" s="32">
        <f>IF(AND(Rates!$A$8,D270&lt;&gt;""),MIN(D270,Rates!$A$4),"")</f>
      </c>
      <c r="F270" s="33">
        <f>IF(E270&lt;&gt;"",E270*Rates!$A$1,"")</f>
      </c>
      <c r="G270" s="32">
        <f>IF(AND(Rates!$A$8,D270&lt;&gt;""),D270-E270,"")</f>
      </c>
      <c r="H270" s="33">
        <f>IF(G270&lt;&gt;"",G270*Rates!$A$2,"")</f>
      </c>
      <c r="I270" s="34">
        <f>IF(AND(Rates!$A$8,B270&lt;&gt;""),H270+F270,"")</f>
      </c>
    </row>
    <row r="271" spans="1:9" ht="14.25">
      <c r="A271" s="28"/>
      <c r="B271" s="29"/>
      <c r="C271" s="30">
        <f>IF(B271&lt;&gt;"",Rates!$A$3,"")</f>
      </c>
      <c r="D271" s="31">
        <f t="shared" si="4"/>
      </c>
      <c r="E271" s="32">
        <f>IF(AND(Rates!$A$8,D271&lt;&gt;""),MIN(D271,Rates!$A$4),"")</f>
      </c>
      <c r="F271" s="33">
        <f>IF(E271&lt;&gt;"",E271*Rates!$A$1,"")</f>
      </c>
      <c r="G271" s="32">
        <f>IF(AND(Rates!$A$8,D271&lt;&gt;""),D271-E271,"")</f>
      </c>
      <c r="H271" s="33">
        <f>IF(G271&lt;&gt;"",G271*Rates!$A$2,"")</f>
      </c>
      <c r="I271" s="34">
        <f>IF(AND(Rates!$A$8,B271&lt;&gt;""),H271+F271,"")</f>
      </c>
    </row>
    <row r="272" spans="1:9" ht="14.25">
      <c r="A272" s="28"/>
      <c r="B272" s="29"/>
      <c r="C272" s="30">
        <f>IF(B272&lt;&gt;"",Rates!$A$3,"")</f>
      </c>
      <c r="D272" s="31">
        <f t="shared" si="4"/>
      </c>
      <c r="E272" s="32">
        <f>IF(AND(Rates!$A$8,D272&lt;&gt;""),MIN(D272,Rates!$A$4),"")</f>
      </c>
      <c r="F272" s="33">
        <f>IF(E272&lt;&gt;"",E272*Rates!$A$1,"")</f>
      </c>
      <c r="G272" s="32">
        <f>IF(AND(Rates!$A$8,D272&lt;&gt;""),D272-E272,"")</f>
      </c>
      <c r="H272" s="33">
        <f>IF(G272&lt;&gt;"",G272*Rates!$A$2,"")</f>
      </c>
      <c r="I272" s="34">
        <f>IF(AND(Rates!$A$8,B272&lt;&gt;""),H272+F272,"")</f>
      </c>
    </row>
    <row r="273" spans="1:9" ht="14.25">
      <c r="A273" s="28"/>
      <c r="B273" s="29"/>
      <c r="C273" s="30">
        <f>IF(B273&lt;&gt;"",Rates!$A$3,"")</f>
      </c>
      <c r="D273" s="31">
        <f t="shared" si="4"/>
      </c>
      <c r="E273" s="32">
        <f>IF(AND(Rates!$A$8,D273&lt;&gt;""),MIN(D273,Rates!$A$4),"")</f>
      </c>
      <c r="F273" s="33">
        <f>IF(E273&lt;&gt;"",E273*Rates!$A$1,"")</f>
      </c>
      <c r="G273" s="32">
        <f>IF(AND(Rates!$A$8,D273&lt;&gt;""),D273-E273,"")</f>
      </c>
      <c r="H273" s="33">
        <f>IF(G273&lt;&gt;"",G273*Rates!$A$2,"")</f>
      </c>
      <c r="I273" s="34">
        <f>IF(AND(Rates!$A$8,B273&lt;&gt;""),H273+F273,"")</f>
      </c>
    </row>
    <row r="274" spans="1:9" ht="14.25">
      <c r="A274" s="28"/>
      <c r="B274" s="29"/>
      <c r="C274" s="30">
        <f>IF(B274&lt;&gt;"",Rates!$A$3,"")</f>
      </c>
      <c r="D274" s="31">
        <f t="shared" si="4"/>
      </c>
      <c r="E274" s="32">
        <f>IF(AND(Rates!$A$8,D274&lt;&gt;""),MIN(D274,Rates!$A$4),"")</f>
      </c>
      <c r="F274" s="33">
        <f>IF(E274&lt;&gt;"",E274*Rates!$A$1,"")</f>
      </c>
      <c r="G274" s="32">
        <f>IF(AND(Rates!$A$8,D274&lt;&gt;""),D274-E274,"")</f>
      </c>
      <c r="H274" s="33">
        <f>IF(G274&lt;&gt;"",G274*Rates!$A$2,"")</f>
      </c>
      <c r="I274" s="34">
        <f>IF(AND(Rates!$A$8,B274&lt;&gt;""),H274+F274,"")</f>
      </c>
    </row>
    <row r="275" spans="1:9" ht="14.25">
      <c r="A275" s="28"/>
      <c r="B275" s="29"/>
      <c r="C275" s="30">
        <f>IF(B275&lt;&gt;"",Rates!$A$3,"")</f>
      </c>
      <c r="D275" s="31">
        <f t="shared" si="4"/>
      </c>
      <c r="E275" s="32">
        <f>IF(AND(Rates!$A$8,D275&lt;&gt;""),MIN(D275,Rates!$A$4),"")</f>
      </c>
      <c r="F275" s="33">
        <f>IF(E275&lt;&gt;"",E275*Rates!$A$1,"")</f>
      </c>
      <c r="G275" s="32">
        <f>IF(AND(Rates!$A$8,D275&lt;&gt;""),D275-E275,"")</f>
      </c>
      <c r="H275" s="33">
        <f>IF(G275&lt;&gt;"",G275*Rates!$A$2,"")</f>
      </c>
      <c r="I275" s="34">
        <f>IF(AND(Rates!$A$8,B275&lt;&gt;""),H275+F275,"")</f>
      </c>
    </row>
    <row r="276" spans="1:9" ht="14.25">
      <c r="A276" s="28"/>
      <c r="B276" s="29"/>
      <c r="C276" s="30">
        <f>IF(B276&lt;&gt;"",Rates!$A$3,"")</f>
      </c>
      <c r="D276" s="31">
        <f t="shared" si="4"/>
      </c>
      <c r="E276" s="32">
        <f>IF(AND(Rates!$A$8,D276&lt;&gt;""),MIN(D276,Rates!$A$4),"")</f>
      </c>
      <c r="F276" s="33">
        <f>IF(E276&lt;&gt;"",E276*Rates!$A$1,"")</f>
      </c>
      <c r="G276" s="32">
        <f>IF(AND(Rates!$A$8,D276&lt;&gt;""),D276-E276,"")</f>
      </c>
      <c r="H276" s="33">
        <f>IF(G276&lt;&gt;"",G276*Rates!$A$2,"")</f>
      </c>
      <c r="I276" s="34">
        <f>IF(AND(Rates!$A$8,B276&lt;&gt;""),H276+F276,"")</f>
      </c>
    </row>
    <row r="277" spans="1:9" ht="14.25">
      <c r="A277" s="28"/>
      <c r="B277" s="29"/>
      <c r="C277" s="30">
        <f>IF(B277&lt;&gt;"",Rates!$A$3,"")</f>
      </c>
      <c r="D277" s="31">
        <f t="shared" si="4"/>
      </c>
      <c r="E277" s="32">
        <f>IF(AND(Rates!$A$8,D277&lt;&gt;""),MIN(D277,Rates!$A$4),"")</f>
      </c>
      <c r="F277" s="33">
        <f>IF(E277&lt;&gt;"",E277*Rates!$A$1,"")</f>
      </c>
      <c r="G277" s="32">
        <f>IF(AND(Rates!$A$8,D277&lt;&gt;""),D277-E277,"")</f>
      </c>
      <c r="H277" s="33">
        <f>IF(G277&lt;&gt;"",G277*Rates!$A$2,"")</f>
      </c>
      <c r="I277" s="34">
        <f>IF(AND(Rates!$A$8,B277&lt;&gt;""),H277+F277,"")</f>
      </c>
    </row>
    <row r="278" spans="1:9" ht="14.25">
      <c r="A278" s="28"/>
      <c r="B278" s="29"/>
      <c r="C278" s="30">
        <f>IF(B278&lt;&gt;"",Rates!$A$3,"")</f>
      </c>
      <c r="D278" s="31">
        <f t="shared" si="4"/>
      </c>
      <c r="E278" s="32">
        <f>IF(AND(Rates!$A$8,D278&lt;&gt;""),MIN(D278,Rates!$A$4),"")</f>
      </c>
      <c r="F278" s="33">
        <f>IF(E278&lt;&gt;"",E278*Rates!$A$1,"")</f>
      </c>
      <c r="G278" s="32">
        <f>IF(AND(Rates!$A$8,D278&lt;&gt;""),D278-E278,"")</f>
      </c>
      <c r="H278" s="33">
        <f>IF(G278&lt;&gt;"",G278*Rates!$A$2,"")</f>
      </c>
      <c r="I278" s="34">
        <f>IF(AND(Rates!$A$8,B278&lt;&gt;""),H278+F278,"")</f>
      </c>
    </row>
    <row r="279" spans="1:9" ht="14.25">
      <c r="A279" s="28"/>
      <c r="B279" s="29"/>
      <c r="C279" s="30">
        <f>IF(B279&lt;&gt;"",Rates!$A$3,"")</f>
      </c>
      <c r="D279" s="31">
        <f t="shared" si="4"/>
      </c>
      <c r="E279" s="32">
        <f>IF(AND(Rates!$A$8,D279&lt;&gt;""),MIN(D279,Rates!$A$4),"")</f>
      </c>
      <c r="F279" s="33">
        <f>IF(E279&lt;&gt;"",E279*Rates!$A$1,"")</f>
      </c>
      <c r="G279" s="32">
        <f>IF(AND(Rates!$A$8,D279&lt;&gt;""),D279-E279,"")</f>
      </c>
      <c r="H279" s="33">
        <f>IF(G279&lt;&gt;"",G279*Rates!$A$2,"")</f>
      </c>
      <c r="I279" s="34">
        <f>IF(AND(Rates!$A$8,B279&lt;&gt;""),H279+F279,"")</f>
      </c>
    </row>
    <row r="280" spans="1:9" ht="14.25">
      <c r="A280" s="28"/>
      <c r="B280" s="29"/>
      <c r="C280" s="30">
        <f>IF(B280&lt;&gt;"",Rates!$A$3,"")</f>
      </c>
      <c r="D280" s="31">
        <f t="shared" si="4"/>
      </c>
      <c r="E280" s="32">
        <f>IF(AND(Rates!$A$8,D280&lt;&gt;""),MIN(D280,Rates!$A$4),"")</f>
      </c>
      <c r="F280" s="33">
        <f>IF(E280&lt;&gt;"",E280*Rates!$A$1,"")</f>
      </c>
      <c r="G280" s="32">
        <f>IF(AND(Rates!$A$8,D280&lt;&gt;""),D280-E280,"")</f>
      </c>
      <c r="H280" s="33">
        <f>IF(G280&lt;&gt;"",G280*Rates!$A$2,"")</f>
      </c>
      <c r="I280" s="34">
        <f>IF(AND(Rates!$A$8,B280&lt;&gt;""),H280+F280,"")</f>
      </c>
    </row>
    <row r="281" spans="1:9" ht="14.25">
      <c r="A281" s="28"/>
      <c r="B281" s="29"/>
      <c r="C281" s="30">
        <f>IF(B281&lt;&gt;"",Rates!$A$3,"")</f>
      </c>
      <c r="D281" s="31">
        <f t="shared" si="4"/>
      </c>
      <c r="E281" s="32">
        <f>IF(AND(Rates!$A$8,D281&lt;&gt;""),MIN(D281,Rates!$A$4),"")</f>
      </c>
      <c r="F281" s="33">
        <f>IF(E281&lt;&gt;"",E281*Rates!$A$1,"")</f>
      </c>
      <c r="G281" s="32">
        <f>IF(AND(Rates!$A$8,D281&lt;&gt;""),D281-E281,"")</f>
      </c>
      <c r="H281" s="33">
        <f>IF(G281&lt;&gt;"",G281*Rates!$A$2,"")</f>
      </c>
      <c r="I281" s="34">
        <f>IF(AND(Rates!$A$8,B281&lt;&gt;""),H281+F281,"")</f>
      </c>
    </row>
    <row r="282" spans="1:9" ht="14.25">
      <c r="A282" s="28"/>
      <c r="B282" s="29"/>
      <c r="C282" s="30">
        <f>IF(B282&lt;&gt;"",Rates!$A$3,"")</f>
      </c>
      <c r="D282" s="31">
        <f t="shared" si="4"/>
      </c>
      <c r="E282" s="32">
        <f>IF(AND(Rates!$A$8,D282&lt;&gt;""),MIN(D282,Rates!$A$4),"")</f>
      </c>
      <c r="F282" s="33">
        <f>IF(E282&lt;&gt;"",E282*Rates!$A$1,"")</f>
      </c>
      <c r="G282" s="32">
        <f>IF(AND(Rates!$A$8,D282&lt;&gt;""),D282-E282,"")</f>
      </c>
      <c r="H282" s="33">
        <f>IF(G282&lt;&gt;"",G282*Rates!$A$2,"")</f>
      </c>
      <c r="I282" s="34">
        <f>IF(AND(Rates!$A$8,B282&lt;&gt;""),H282+F282,"")</f>
      </c>
    </row>
    <row r="283" spans="1:9" ht="14.25">
      <c r="A283" s="28"/>
      <c r="B283" s="29"/>
      <c r="C283" s="30">
        <f>IF(B283&lt;&gt;"",Rates!$A$3,"")</f>
      </c>
      <c r="D283" s="31">
        <f t="shared" si="4"/>
      </c>
      <c r="E283" s="32">
        <f>IF(AND(Rates!$A$8,D283&lt;&gt;""),MIN(D283,Rates!$A$4),"")</f>
      </c>
      <c r="F283" s="33">
        <f>IF(E283&lt;&gt;"",E283*Rates!$A$1,"")</f>
      </c>
      <c r="G283" s="32">
        <f>IF(AND(Rates!$A$8,D283&lt;&gt;""),D283-E283,"")</f>
      </c>
      <c r="H283" s="33">
        <f>IF(G283&lt;&gt;"",G283*Rates!$A$2,"")</f>
      </c>
      <c r="I283" s="34">
        <f>IF(AND(Rates!$A$8,B283&lt;&gt;""),H283+F283,"")</f>
      </c>
    </row>
    <row r="284" spans="1:9" ht="14.25">
      <c r="A284" s="28"/>
      <c r="B284" s="29"/>
      <c r="C284" s="30">
        <f>IF(B284&lt;&gt;"",Rates!$A$3,"")</f>
      </c>
      <c r="D284" s="31">
        <f t="shared" si="4"/>
      </c>
      <c r="E284" s="32">
        <f>IF(AND(Rates!$A$8,D284&lt;&gt;""),MIN(D284,Rates!$A$4),"")</f>
      </c>
      <c r="F284" s="33">
        <f>IF(E284&lt;&gt;"",E284*Rates!$A$1,"")</f>
      </c>
      <c r="G284" s="32">
        <f>IF(AND(Rates!$A$8,D284&lt;&gt;""),D284-E284,"")</f>
      </c>
      <c r="H284" s="33">
        <f>IF(G284&lt;&gt;"",G284*Rates!$A$2,"")</f>
      </c>
      <c r="I284" s="34">
        <f>IF(AND(Rates!$A$8,B284&lt;&gt;""),H284+F284,"")</f>
      </c>
    </row>
    <row r="285" spans="1:9" ht="14.25">
      <c r="A285" s="28"/>
      <c r="B285" s="29"/>
      <c r="C285" s="30">
        <f>IF(B285&lt;&gt;"",Rates!$A$3,"")</f>
      </c>
      <c r="D285" s="31">
        <f t="shared" si="4"/>
      </c>
      <c r="E285" s="32">
        <f>IF(AND(Rates!$A$8,D285&lt;&gt;""),MIN(D285,Rates!$A$4),"")</f>
      </c>
      <c r="F285" s="33">
        <f>IF(E285&lt;&gt;"",E285*Rates!$A$1,"")</f>
      </c>
      <c r="G285" s="32">
        <f>IF(AND(Rates!$A$8,D285&lt;&gt;""),D285-E285,"")</f>
      </c>
      <c r="H285" s="33">
        <f>IF(G285&lt;&gt;"",G285*Rates!$A$2,"")</f>
      </c>
      <c r="I285" s="34">
        <f>IF(AND(Rates!$A$8,B285&lt;&gt;""),H285+F285,"")</f>
      </c>
    </row>
    <row r="286" spans="1:9" ht="14.25">
      <c r="A286" s="28"/>
      <c r="B286" s="29"/>
      <c r="C286" s="30">
        <f>IF(B286&lt;&gt;"",Rates!$A$3,"")</f>
      </c>
      <c r="D286" s="31">
        <f t="shared" si="4"/>
      </c>
      <c r="E286" s="32">
        <f>IF(AND(Rates!$A$8,D286&lt;&gt;""),MIN(D286,Rates!$A$4),"")</f>
      </c>
      <c r="F286" s="33">
        <f>IF(E286&lt;&gt;"",E286*Rates!$A$1,"")</f>
      </c>
      <c r="G286" s="32">
        <f>IF(AND(Rates!$A$8,D286&lt;&gt;""),D286-E286,"")</f>
      </c>
      <c r="H286" s="33">
        <f>IF(G286&lt;&gt;"",G286*Rates!$A$2,"")</f>
      </c>
      <c r="I286" s="34">
        <f>IF(AND(Rates!$A$8,B286&lt;&gt;""),H286+F286,"")</f>
      </c>
    </row>
    <row r="287" spans="1:9" ht="14.25">
      <c r="A287" s="28"/>
      <c r="B287" s="29"/>
      <c r="C287" s="30">
        <f>IF(B287&lt;&gt;"",Rates!$A$3,"")</f>
      </c>
      <c r="D287" s="31">
        <f t="shared" si="4"/>
      </c>
      <c r="E287" s="32">
        <f>IF(AND(Rates!$A$8,D287&lt;&gt;""),MIN(D287,Rates!$A$4),"")</f>
      </c>
      <c r="F287" s="33">
        <f>IF(E287&lt;&gt;"",E287*Rates!$A$1,"")</f>
      </c>
      <c r="G287" s="32">
        <f>IF(AND(Rates!$A$8,D287&lt;&gt;""),D287-E287,"")</f>
      </c>
      <c r="H287" s="33">
        <f>IF(G287&lt;&gt;"",G287*Rates!$A$2,"")</f>
      </c>
      <c r="I287" s="34">
        <f>IF(AND(Rates!$A$8,B287&lt;&gt;""),H287+F287,"")</f>
      </c>
    </row>
    <row r="288" spans="1:9" ht="14.25">
      <c r="A288" s="28"/>
      <c r="B288" s="29"/>
      <c r="C288" s="30">
        <f>IF(B288&lt;&gt;"",Rates!$A$3,"")</f>
      </c>
      <c r="D288" s="31">
        <f t="shared" si="4"/>
      </c>
      <c r="E288" s="32">
        <f>IF(AND(Rates!$A$8,D288&lt;&gt;""),MIN(D288,Rates!$A$4),"")</f>
      </c>
      <c r="F288" s="33">
        <f>IF(E288&lt;&gt;"",E288*Rates!$A$1,"")</f>
      </c>
      <c r="G288" s="32">
        <f>IF(AND(Rates!$A$8,D288&lt;&gt;""),D288-E288,"")</f>
      </c>
      <c r="H288" s="33">
        <f>IF(G288&lt;&gt;"",G288*Rates!$A$2,"")</f>
      </c>
      <c r="I288" s="34">
        <f>IF(AND(Rates!$A$8,B288&lt;&gt;""),H288+F288,"")</f>
      </c>
    </row>
    <row r="289" spans="1:9" ht="14.25">
      <c r="A289" s="28"/>
      <c r="B289" s="29"/>
      <c r="C289" s="30">
        <f>IF(B289&lt;&gt;"",Rates!$A$3,"")</f>
      </c>
      <c r="D289" s="31">
        <f t="shared" si="4"/>
      </c>
      <c r="E289" s="32">
        <f>IF(AND(Rates!$A$8,D289&lt;&gt;""),MIN(D289,Rates!$A$4),"")</f>
      </c>
      <c r="F289" s="33">
        <f>IF(E289&lt;&gt;"",E289*Rates!$A$1,"")</f>
      </c>
      <c r="G289" s="32">
        <f>IF(AND(Rates!$A$8,D289&lt;&gt;""),D289-E289,"")</f>
      </c>
      <c r="H289" s="33">
        <f>IF(G289&lt;&gt;"",G289*Rates!$A$2,"")</f>
      </c>
      <c r="I289" s="34">
        <f>IF(AND(Rates!$A$8,B289&lt;&gt;""),H289+F289,"")</f>
      </c>
    </row>
    <row r="290" spans="1:9" ht="14.25">
      <c r="A290" s="28"/>
      <c r="B290" s="29"/>
      <c r="C290" s="30">
        <f>IF(B290&lt;&gt;"",Rates!$A$3,"")</f>
      </c>
      <c r="D290" s="31">
        <f t="shared" si="4"/>
      </c>
      <c r="E290" s="32">
        <f>IF(AND(Rates!$A$8,D290&lt;&gt;""),MIN(D290,Rates!$A$4),"")</f>
      </c>
      <c r="F290" s="33">
        <f>IF(E290&lt;&gt;"",E290*Rates!$A$1,"")</f>
      </c>
      <c r="G290" s="32">
        <f>IF(AND(Rates!$A$8,D290&lt;&gt;""),D290-E290,"")</f>
      </c>
      <c r="H290" s="33">
        <f>IF(G290&lt;&gt;"",G290*Rates!$A$2,"")</f>
      </c>
      <c r="I290" s="34">
        <f>IF(AND(Rates!$A$8,B290&lt;&gt;""),H290+F290,"")</f>
      </c>
    </row>
    <row r="291" spans="1:9" ht="14.25">
      <c r="A291" s="28"/>
      <c r="B291" s="29"/>
      <c r="C291" s="30">
        <f>IF(B291&lt;&gt;"",Rates!$A$3,"")</f>
      </c>
      <c r="D291" s="31">
        <f t="shared" si="4"/>
      </c>
      <c r="E291" s="32">
        <f>IF(AND(Rates!$A$8,D291&lt;&gt;""),MIN(D291,Rates!$A$4),"")</f>
      </c>
      <c r="F291" s="33">
        <f>IF(E291&lt;&gt;"",E291*Rates!$A$1,"")</f>
      </c>
      <c r="G291" s="32">
        <f>IF(AND(Rates!$A$8,D291&lt;&gt;""),D291-E291,"")</f>
      </c>
      <c r="H291" s="33">
        <f>IF(G291&lt;&gt;"",G291*Rates!$A$2,"")</f>
      </c>
      <c r="I291" s="34">
        <f>IF(AND(Rates!$A$8,B291&lt;&gt;""),H291+F291,"")</f>
      </c>
    </row>
    <row r="292" spans="1:9" ht="14.25">
      <c r="A292" s="28"/>
      <c r="B292" s="29"/>
      <c r="C292" s="30">
        <f>IF(B292&lt;&gt;"",Rates!$A$3,"")</f>
      </c>
      <c r="D292" s="31">
        <f t="shared" si="4"/>
      </c>
      <c r="E292" s="32">
        <f>IF(AND(Rates!$A$8,D292&lt;&gt;""),MIN(D292,Rates!$A$4),"")</f>
      </c>
      <c r="F292" s="33">
        <f>IF(E292&lt;&gt;"",E292*Rates!$A$1,"")</f>
      </c>
      <c r="G292" s="32">
        <f>IF(AND(Rates!$A$8,D292&lt;&gt;""),D292-E292,"")</f>
      </c>
      <c r="H292" s="33">
        <f>IF(G292&lt;&gt;"",G292*Rates!$A$2,"")</f>
      </c>
      <c r="I292" s="34">
        <f>IF(AND(Rates!$A$8,B292&lt;&gt;""),H292+F292,"")</f>
      </c>
    </row>
    <row r="293" spans="1:9" ht="14.25">
      <c r="A293" s="28"/>
      <c r="B293" s="29"/>
      <c r="C293" s="30">
        <f>IF(B293&lt;&gt;"",Rates!$A$3,"")</f>
      </c>
      <c r="D293" s="31">
        <f t="shared" si="4"/>
      </c>
      <c r="E293" s="32">
        <f>IF(AND(Rates!$A$8,D293&lt;&gt;""),MIN(D293,Rates!$A$4),"")</f>
      </c>
      <c r="F293" s="33">
        <f>IF(E293&lt;&gt;"",E293*Rates!$A$1,"")</f>
      </c>
      <c r="G293" s="32">
        <f>IF(AND(Rates!$A$8,D293&lt;&gt;""),D293-E293,"")</f>
      </c>
      <c r="H293" s="33">
        <f>IF(G293&lt;&gt;"",G293*Rates!$A$2,"")</f>
      </c>
      <c r="I293" s="34">
        <f>IF(AND(Rates!$A$8,B293&lt;&gt;""),H293+F293,"")</f>
      </c>
    </row>
    <row r="294" spans="1:9" ht="14.25">
      <c r="A294" s="28"/>
      <c r="B294" s="29"/>
      <c r="C294" s="30">
        <f>IF(B294&lt;&gt;"",Rates!$A$3,"")</f>
      </c>
      <c r="D294" s="31">
        <f t="shared" si="4"/>
      </c>
      <c r="E294" s="32">
        <f>IF(AND(Rates!$A$8,D294&lt;&gt;""),MIN(D294,Rates!$A$4),"")</f>
      </c>
      <c r="F294" s="33">
        <f>IF(E294&lt;&gt;"",E294*Rates!$A$1,"")</f>
      </c>
      <c r="G294" s="32">
        <f>IF(AND(Rates!$A$8,D294&lt;&gt;""),D294-E294,"")</f>
      </c>
      <c r="H294" s="33">
        <f>IF(G294&lt;&gt;"",G294*Rates!$A$2,"")</f>
      </c>
      <c r="I294" s="34">
        <f>IF(AND(Rates!$A$8,B294&lt;&gt;""),H294+F294,"")</f>
      </c>
    </row>
    <row r="295" spans="1:9" ht="14.25">
      <c r="A295" s="28"/>
      <c r="B295" s="29"/>
      <c r="C295" s="30">
        <f>IF(B295&lt;&gt;"",Rates!$A$3,"")</f>
      </c>
      <c r="D295" s="31">
        <f t="shared" si="4"/>
      </c>
      <c r="E295" s="32">
        <f>IF(AND(Rates!$A$8,D295&lt;&gt;""),MIN(D295,Rates!$A$4),"")</f>
      </c>
      <c r="F295" s="33">
        <f>IF(E295&lt;&gt;"",E295*Rates!$A$1,"")</f>
      </c>
      <c r="G295" s="32">
        <f>IF(AND(Rates!$A$8,D295&lt;&gt;""),D295-E295,"")</f>
      </c>
      <c r="H295" s="33">
        <f>IF(G295&lt;&gt;"",G295*Rates!$A$2,"")</f>
      </c>
      <c r="I295" s="34">
        <f>IF(AND(Rates!$A$8,B295&lt;&gt;""),H295+F295,"")</f>
      </c>
    </row>
    <row r="296" spans="1:9" ht="14.25">
      <c r="A296" s="28"/>
      <c r="B296" s="29"/>
      <c r="C296" s="30">
        <f>IF(B296&lt;&gt;"",Rates!$A$3,"")</f>
      </c>
      <c r="D296" s="31">
        <f t="shared" si="4"/>
      </c>
      <c r="E296" s="32">
        <f>IF(AND(Rates!$A$8,D296&lt;&gt;""),MIN(D296,Rates!$A$4),"")</f>
      </c>
      <c r="F296" s="33">
        <f>IF(E296&lt;&gt;"",E296*Rates!$A$1,"")</f>
      </c>
      <c r="G296" s="32">
        <f>IF(AND(Rates!$A$8,D296&lt;&gt;""),D296-E296,"")</f>
      </c>
      <c r="H296" s="33">
        <f>IF(G296&lt;&gt;"",G296*Rates!$A$2,"")</f>
      </c>
      <c r="I296" s="34">
        <f>IF(AND(Rates!$A$8,B296&lt;&gt;""),H296+F296,"")</f>
      </c>
    </row>
    <row r="297" spans="1:9" ht="14.25">
      <c r="A297" s="28"/>
      <c r="B297" s="29"/>
      <c r="C297" s="30">
        <f>IF(B297&lt;&gt;"",Rates!$A$3,"")</f>
      </c>
      <c r="D297" s="31">
        <f t="shared" si="4"/>
      </c>
      <c r="E297" s="32">
        <f>IF(AND(Rates!$A$8,D297&lt;&gt;""),MIN(D297,Rates!$A$4),"")</f>
      </c>
      <c r="F297" s="33">
        <f>IF(E297&lt;&gt;"",E297*Rates!$A$1,"")</f>
      </c>
      <c r="G297" s="32">
        <f>IF(AND(Rates!$A$8,D297&lt;&gt;""),D297-E297,"")</f>
      </c>
      <c r="H297" s="33">
        <f>IF(G297&lt;&gt;"",G297*Rates!$A$2,"")</f>
      </c>
      <c r="I297" s="34">
        <f>IF(AND(Rates!$A$8,B297&lt;&gt;""),H297+F297,"")</f>
      </c>
    </row>
    <row r="298" spans="1:9" ht="14.25">
      <c r="A298" s="28"/>
      <c r="B298" s="29"/>
      <c r="C298" s="30">
        <f>IF(B298&lt;&gt;"",Rates!$A$3,"")</f>
      </c>
      <c r="D298" s="31">
        <f t="shared" si="4"/>
      </c>
      <c r="E298" s="32">
        <f>IF(AND(Rates!$A$8,D298&lt;&gt;""),MIN(D298,Rates!$A$4),"")</f>
      </c>
      <c r="F298" s="33">
        <f>IF(E298&lt;&gt;"",E298*Rates!$A$1,"")</f>
      </c>
      <c r="G298" s="32">
        <f>IF(AND(Rates!$A$8,D298&lt;&gt;""),D298-E298,"")</f>
      </c>
      <c r="H298" s="33">
        <f>IF(G298&lt;&gt;"",G298*Rates!$A$2,"")</f>
      </c>
      <c r="I298" s="34">
        <f>IF(AND(Rates!$A$8,B298&lt;&gt;""),H298+F298,"")</f>
      </c>
    </row>
    <row r="299" spans="1:9" ht="14.25">
      <c r="A299" s="28"/>
      <c r="B299" s="29"/>
      <c r="C299" s="30">
        <f>IF(B299&lt;&gt;"",Rates!$A$3,"")</f>
      </c>
      <c r="D299" s="31">
        <f t="shared" si="4"/>
      </c>
      <c r="E299" s="32">
        <f>IF(AND(Rates!$A$8,D299&lt;&gt;""),MIN(D299,Rates!$A$4),"")</f>
      </c>
      <c r="F299" s="33">
        <f>IF(E299&lt;&gt;"",E299*Rates!$A$1,"")</f>
      </c>
      <c r="G299" s="32">
        <f>IF(AND(Rates!$A$8,D299&lt;&gt;""),D299-E299,"")</f>
      </c>
      <c r="H299" s="33">
        <f>IF(G299&lt;&gt;"",G299*Rates!$A$2,"")</f>
      </c>
      <c r="I299" s="34">
        <f>IF(AND(Rates!$A$8,B299&lt;&gt;""),H299+F299,"")</f>
      </c>
    </row>
    <row r="300" ht="14.25">
      <c r="A300" s="28"/>
    </row>
    <row r="301" ht="14.25">
      <c r="A301" s="28"/>
    </row>
    <row r="302" ht="14.25">
      <c r="A302" s="28"/>
    </row>
    <row r="303" ht="14.25">
      <c r="A303" s="28"/>
    </row>
    <row r="304" ht="14.25">
      <c r="A304" s="28"/>
    </row>
    <row r="305" ht="14.25">
      <c r="A305" s="28"/>
    </row>
    <row r="306" ht="14.25">
      <c r="A306" s="28"/>
    </row>
    <row r="307" ht="14.25">
      <c r="A307" s="28"/>
    </row>
    <row r="308" ht="14.25">
      <c r="A308" s="28"/>
    </row>
    <row r="309" ht="14.25">
      <c r="A309" s="28"/>
    </row>
    <row r="310" ht="14.25">
      <c r="A310" s="28"/>
    </row>
    <row r="311" ht="14.25">
      <c r="A311" s="28"/>
    </row>
    <row r="312" ht="14.25">
      <c r="A312" s="28"/>
    </row>
    <row r="313" ht="14.25">
      <c r="A313" s="28"/>
    </row>
    <row r="314" ht="14.25">
      <c r="A314" s="28"/>
    </row>
    <row r="315" ht="14.25">
      <c r="A315" s="28"/>
    </row>
    <row r="316" ht="14.25">
      <c r="A316" s="28"/>
    </row>
    <row r="317" ht="14.25">
      <c r="A317" s="28"/>
    </row>
    <row r="318" ht="14.25">
      <c r="A318" s="28"/>
    </row>
    <row r="319" ht="14.25">
      <c r="A319" s="28"/>
    </row>
    <row r="320" ht="14.25">
      <c r="A320" s="28"/>
    </row>
    <row r="321" ht="14.25">
      <c r="A321" s="28"/>
    </row>
    <row r="322" ht="14.25">
      <c r="A322" s="28"/>
    </row>
    <row r="323" ht="14.25">
      <c r="A323" s="28"/>
    </row>
    <row r="324" ht="14.25">
      <c r="A324" s="28"/>
    </row>
    <row r="325" ht="14.25">
      <c r="A325" s="28"/>
    </row>
    <row r="326" ht="14.25">
      <c r="A326" s="28"/>
    </row>
    <row r="327" ht="14.25">
      <c r="A327" s="28"/>
    </row>
    <row r="328" ht="14.25">
      <c r="A328" s="28"/>
    </row>
    <row r="329" ht="14.25">
      <c r="A329" s="28"/>
    </row>
    <row r="330" ht="14.25">
      <c r="A330" s="28"/>
    </row>
    <row r="331" ht="14.25">
      <c r="A331" s="28"/>
    </row>
    <row r="332" ht="14.25">
      <c r="A332" s="28"/>
    </row>
    <row r="333" ht="14.25">
      <c r="A333" s="28"/>
    </row>
    <row r="334" ht="14.25">
      <c r="A334" s="28"/>
    </row>
    <row r="335" ht="14.25">
      <c r="A335" s="28"/>
    </row>
    <row r="336" ht="14.25">
      <c r="A336" s="28"/>
    </row>
    <row r="337" ht="14.25">
      <c r="A337" s="28"/>
    </row>
    <row r="338" ht="14.25">
      <c r="A338" s="28"/>
    </row>
    <row r="339" ht="14.25">
      <c r="A339" s="28"/>
    </row>
    <row r="340" ht="14.25">
      <c r="A340" s="28"/>
    </row>
    <row r="341" ht="14.25">
      <c r="A341" s="28"/>
    </row>
    <row r="342" ht="14.25">
      <c r="A342" s="28"/>
    </row>
    <row r="343" ht="14.25">
      <c r="A343" s="28"/>
    </row>
    <row r="344" ht="14.25">
      <c r="A344" s="28"/>
    </row>
    <row r="345" ht="14.25">
      <c r="A345" s="28"/>
    </row>
    <row r="346" ht="14.25">
      <c r="A346" s="28"/>
    </row>
    <row r="347" ht="14.25">
      <c r="A347" s="28"/>
    </row>
    <row r="348" ht="14.25">
      <c r="A348" s="28"/>
    </row>
    <row r="349" ht="14.25">
      <c r="A349" s="28"/>
    </row>
    <row r="350" ht="14.25">
      <c r="A350" s="28"/>
    </row>
    <row r="351" ht="14.25">
      <c r="A351" s="28"/>
    </row>
    <row r="352" ht="14.25">
      <c r="A352" s="28"/>
    </row>
    <row r="353" ht="14.25">
      <c r="A353" s="28"/>
    </row>
    <row r="354" ht="14.25">
      <c r="A354" s="28"/>
    </row>
    <row r="355" ht="14.25">
      <c r="A355" s="28"/>
    </row>
    <row r="356" ht="14.25">
      <c r="A356" s="28"/>
    </row>
    <row r="357" ht="14.25">
      <c r="A357" s="28"/>
    </row>
    <row r="358" ht="14.25">
      <c r="A358" s="28"/>
    </row>
    <row r="359" ht="14.25">
      <c r="A359" s="28"/>
    </row>
    <row r="360" ht="14.25">
      <c r="A360" s="28"/>
    </row>
    <row r="361" ht="14.25">
      <c r="A361" s="28"/>
    </row>
    <row r="362" ht="14.25">
      <c r="A362" s="28"/>
    </row>
    <row r="363" ht="14.25">
      <c r="A363" s="28"/>
    </row>
    <row r="364" ht="14.25">
      <c r="A364" s="28"/>
    </row>
    <row r="365" ht="14.25">
      <c r="A365" s="28"/>
    </row>
    <row r="366" ht="14.25">
      <c r="A366" s="28"/>
    </row>
    <row r="367" ht="14.25">
      <c r="A367" s="28"/>
    </row>
    <row r="368" ht="14.25">
      <c r="A368" s="28"/>
    </row>
    <row r="369" ht="14.25">
      <c r="A369" s="28"/>
    </row>
    <row r="370" ht="14.25">
      <c r="A370" s="28"/>
    </row>
    <row r="371" ht="14.25">
      <c r="A371" s="28"/>
    </row>
    <row r="372" ht="14.25">
      <c r="A372" s="28"/>
    </row>
    <row r="373" ht="14.25">
      <c r="A373" s="28"/>
    </row>
    <row r="374" ht="14.25">
      <c r="A374" s="28"/>
    </row>
    <row r="375" ht="14.25">
      <c r="A375" s="28"/>
    </row>
    <row r="376" ht="14.25">
      <c r="A376" s="28"/>
    </row>
    <row r="377" ht="14.25">
      <c r="A377" s="28"/>
    </row>
    <row r="378" ht="14.25">
      <c r="A378" s="28"/>
    </row>
    <row r="379" ht="14.25">
      <c r="A379" s="28"/>
    </row>
    <row r="380" ht="14.25">
      <c r="A380" s="28"/>
    </row>
    <row r="381" ht="14.25">
      <c r="A381" s="28"/>
    </row>
    <row r="382" ht="14.25">
      <c r="A382" s="28"/>
    </row>
    <row r="383" ht="14.25">
      <c r="A383" s="28"/>
    </row>
    <row r="384" ht="14.25">
      <c r="A384" s="28"/>
    </row>
    <row r="385" ht="14.25">
      <c r="A385" s="28"/>
    </row>
    <row r="386" ht="14.25">
      <c r="A386" s="28"/>
    </row>
    <row r="387" ht="14.25">
      <c r="A387" s="28"/>
    </row>
    <row r="388" ht="14.25">
      <c r="A388" s="28"/>
    </row>
    <row r="389" ht="14.25">
      <c r="A389" s="28"/>
    </row>
    <row r="390" ht="14.25">
      <c r="A390" s="28"/>
    </row>
    <row r="391" ht="14.25">
      <c r="A391" s="28"/>
    </row>
    <row r="392" ht="14.25">
      <c r="A392" s="28"/>
    </row>
    <row r="393" ht="14.25">
      <c r="A393" s="28"/>
    </row>
    <row r="394" ht="14.25">
      <c r="A394" s="28"/>
    </row>
    <row r="395" ht="14.25">
      <c r="A395" s="28"/>
    </row>
    <row r="396" ht="14.25">
      <c r="A396" s="28"/>
    </row>
    <row r="397" ht="14.25">
      <c r="A397" s="28"/>
    </row>
    <row r="398" ht="14.25">
      <c r="A398" s="28"/>
    </row>
    <row r="399" ht="14.25">
      <c r="A399" s="28"/>
    </row>
    <row r="400" ht="14.25">
      <c r="A400" s="28"/>
    </row>
    <row r="401" ht="14.25">
      <c r="A401" s="28"/>
    </row>
    <row r="402" ht="14.25">
      <c r="A402" s="28"/>
    </row>
    <row r="403" ht="14.25">
      <c r="A403" s="28"/>
    </row>
    <row r="404" ht="14.25">
      <c r="A404" s="28"/>
    </row>
    <row r="405" ht="14.25">
      <c r="A405" s="28"/>
    </row>
    <row r="406" ht="14.25">
      <c r="A406" s="28"/>
    </row>
    <row r="407" ht="14.25">
      <c r="A407" s="28"/>
    </row>
    <row r="408" ht="14.25">
      <c r="A408" s="28"/>
    </row>
    <row r="409" ht="14.25">
      <c r="A409" s="28"/>
    </row>
    <row r="410" ht="14.25">
      <c r="A410" s="28"/>
    </row>
    <row r="411" ht="14.25">
      <c r="A411" s="28"/>
    </row>
    <row r="412" ht="14.25">
      <c r="A412" s="28"/>
    </row>
    <row r="413" ht="14.25">
      <c r="A413" s="28"/>
    </row>
    <row r="414" ht="14.25">
      <c r="A414" s="28"/>
    </row>
    <row r="415" ht="14.25">
      <c r="A415" s="28"/>
    </row>
    <row r="416" ht="14.25">
      <c r="A416" s="28"/>
    </row>
    <row r="417" ht="14.25">
      <c r="A417" s="28"/>
    </row>
    <row r="418" ht="14.25">
      <c r="A418" s="28"/>
    </row>
    <row r="419" ht="14.25">
      <c r="A419" s="28"/>
    </row>
    <row r="420" ht="14.25">
      <c r="A420" s="28"/>
    </row>
    <row r="421" ht="14.25">
      <c r="A421" s="28"/>
    </row>
    <row r="422" ht="14.25">
      <c r="A422" s="28"/>
    </row>
    <row r="423" ht="14.25">
      <c r="A423" s="28"/>
    </row>
    <row r="424" ht="14.25">
      <c r="A424" s="28"/>
    </row>
    <row r="425" ht="14.25">
      <c r="A425" s="28"/>
    </row>
    <row r="426" ht="14.25">
      <c r="A426" s="28"/>
    </row>
    <row r="427" ht="14.25">
      <c r="A427" s="28"/>
    </row>
    <row r="428" ht="14.25">
      <c r="A428" s="28"/>
    </row>
    <row r="429" ht="14.25">
      <c r="A429" s="28"/>
    </row>
    <row r="430" ht="14.25">
      <c r="A430" s="28"/>
    </row>
    <row r="431" ht="14.25">
      <c r="A431" s="28"/>
    </row>
    <row r="432" ht="14.25">
      <c r="A432" s="28"/>
    </row>
    <row r="433" ht="14.25">
      <c r="A433" s="28"/>
    </row>
    <row r="434" ht="14.25">
      <c r="A434" s="28"/>
    </row>
    <row r="435" ht="14.25">
      <c r="A435" s="28"/>
    </row>
    <row r="436" ht="14.25">
      <c r="A436" s="28"/>
    </row>
    <row r="437" ht="14.25">
      <c r="A437" s="28"/>
    </row>
    <row r="438" ht="14.25">
      <c r="A438" s="28"/>
    </row>
    <row r="439" ht="14.25">
      <c r="A439" s="28"/>
    </row>
    <row r="440" ht="14.25">
      <c r="A440" s="28"/>
    </row>
    <row r="441" ht="14.25">
      <c r="A441" s="28"/>
    </row>
    <row r="442" ht="14.25">
      <c r="A442" s="28"/>
    </row>
    <row r="443" ht="14.25">
      <c r="A443" s="28"/>
    </row>
    <row r="444" ht="14.25">
      <c r="A444" s="28"/>
    </row>
    <row r="445" ht="14.25">
      <c r="A445" s="28"/>
    </row>
    <row r="446" ht="14.25">
      <c r="A446" s="28"/>
    </row>
    <row r="447" ht="14.25">
      <c r="A447" s="28"/>
    </row>
    <row r="448" ht="14.25">
      <c r="A448" s="28"/>
    </row>
    <row r="449" ht="14.25">
      <c r="A449" s="28"/>
    </row>
    <row r="450" ht="14.25">
      <c r="A450" s="28"/>
    </row>
    <row r="451" ht="14.25">
      <c r="A451" s="28"/>
    </row>
    <row r="452" ht="14.25">
      <c r="A452" s="28"/>
    </row>
    <row r="453" ht="14.25">
      <c r="A453" s="28"/>
    </row>
    <row r="454" ht="14.25">
      <c r="A454" s="28"/>
    </row>
    <row r="455" ht="14.25">
      <c r="A455" s="28"/>
    </row>
    <row r="456" ht="14.25">
      <c r="A456" s="28"/>
    </row>
    <row r="457" ht="14.25">
      <c r="A457" s="28"/>
    </row>
    <row r="458" ht="14.25">
      <c r="A458" s="28"/>
    </row>
    <row r="459" ht="14.25">
      <c r="A459" s="28"/>
    </row>
    <row r="460" ht="14.25">
      <c r="A460" s="28"/>
    </row>
    <row r="461" ht="14.25">
      <c r="A461" s="28"/>
    </row>
    <row r="462" ht="14.25">
      <c r="A462" s="28"/>
    </row>
    <row r="463" ht="14.25">
      <c r="A463" s="28"/>
    </row>
    <row r="464" ht="14.25">
      <c r="A464" s="28"/>
    </row>
    <row r="465" ht="14.25">
      <c r="A465" s="28"/>
    </row>
    <row r="466" ht="14.25">
      <c r="A466" s="28"/>
    </row>
    <row r="467" ht="14.25">
      <c r="A467" s="28"/>
    </row>
    <row r="468" ht="14.25">
      <c r="A468" s="28"/>
    </row>
    <row r="469" ht="14.25">
      <c r="A469" s="28"/>
    </row>
    <row r="470" ht="14.25">
      <c r="A470" s="28"/>
    </row>
    <row r="471" ht="14.25">
      <c r="A471" s="28"/>
    </row>
    <row r="472" ht="14.25">
      <c r="A472" s="28"/>
    </row>
    <row r="473" ht="14.25">
      <c r="A473" s="28"/>
    </row>
    <row r="474" ht="14.25">
      <c r="A474" s="28"/>
    </row>
    <row r="475" ht="14.25">
      <c r="A475" s="28"/>
    </row>
    <row r="476" ht="14.25">
      <c r="A476" s="28"/>
    </row>
    <row r="477" ht="14.25">
      <c r="A477" s="28"/>
    </row>
    <row r="478" ht="14.25">
      <c r="A478" s="28"/>
    </row>
    <row r="479" ht="14.25">
      <c r="A479" s="28"/>
    </row>
    <row r="480" ht="14.25">
      <c r="A480" s="28"/>
    </row>
    <row r="481" ht="14.25">
      <c r="A481" s="28"/>
    </row>
    <row r="482" ht="14.25">
      <c r="A482" s="28"/>
    </row>
    <row r="483" ht="14.25">
      <c r="A483" s="28"/>
    </row>
    <row r="484" ht="14.25">
      <c r="A484" s="28"/>
    </row>
    <row r="485" ht="14.25">
      <c r="A485" s="28"/>
    </row>
    <row r="486" ht="14.25">
      <c r="A486" s="28"/>
    </row>
    <row r="487" ht="14.25">
      <c r="A487" s="28"/>
    </row>
    <row r="488" ht="14.25">
      <c r="A488" s="28"/>
    </row>
    <row r="489" ht="14.25">
      <c r="A489" s="28"/>
    </row>
    <row r="490" ht="14.25">
      <c r="A490" s="28"/>
    </row>
    <row r="491" ht="14.25">
      <c r="A491" s="28"/>
    </row>
    <row r="492" ht="14.25">
      <c r="A492" s="28"/>
    </row>
    <row r="493" ht="14.25">
      <c r="A493" s="28"/>
    </row>
    <row r="494" ht="14.25">
      <c r="A494" s="28"/>
    </row>
    <row r="495" ht="14.25">
      <c r="A495" s="28"/>
    </row>
    <row r="496" ht="14.25">
      <c r="A496" s="28"/>
    </row>
    <row r="497" ht="14.25">
      <c r="A497" s="28"/>
    </row>
    <row r="498" ht="14.25">
      <c r="A498" s="28"/>
    </row>
    <row r="499" ht="14.25">
      <c r="A499" s="28"/>
    </row>
    <row r="500" ht="14.25">
      <c r="A500" s="28"/>
    </row>
    <row r="501" ht="14.25">
      <c r="A501" s="28"/>
    </row>
    <row r="502" ht="14.25">
      <c r="A502" s="28"/>
    </row>
    <row r="503" ht="14.25">
      <c r="A503" s="28"/>
    </row>
    <row r="504" ht="14.25">
      <c r="A504" s="28"/>
    </row>
    <row r="505" ht="14.25">
      <c r="A505" s="28"/>
    </row>
    <row r="506" ht="14.25">
      <c r="A506" s="28"/>
    </row>
    <row r="507" ht="14.25">
      <c r="A507" s="28"/>
    </row>
    <row r="508" ht="14.25">
      <c r="A508" s="28"/>
    </row>
    <row r="509" ht="14.25">
      <c r="A509" s="28"/>
    </row>
    <row r="510" ht="14.25">
      <c r="A510" s="28"/>
    </row>
    <row r="511" ht="14.25">
      <c r="A511" s="28"/>
    </row>
    <row r="512" ht="14.25">
      <c r="A512" s="28"/>
    </row>
    <row r="513" ht="14.25">
      <c r="A513" s="28"/>
    </row>
    <row r="514" ht="14.25">
      <c r="A514" s="28"/>
    </row>
    <row r="515" ht="14.25">
      <c r="A515" s="28"/>
    </row>
    <row r="516" ht="14.25">
      <c r="A516" s="28"/>
    </row>
    <row r="517" ht="14.25">
      <c r="A517" s="28"/>
    </row>
    <row r="518" ht="14.25">
      <c r="A518" s="28"/>
    </row>
    <row r="519" ht="14.25">
      <c r="A519" s="28"/>
    </row>
    <row r="520" ht="14.25">
      <c r="A520" s="28"/>
    </row>
    <row r="521" ht="14.25">
      <c r="A521" s="28"/>
    </row>
    <row r="522" ht="14.25">
      <c r="A522" s="28"/>
    </row>
    <row r="523" ht="14.25">
      <c r="A523" s="28"/>
    </row>
    <row r="524" ht="14.25">
      <c r="A524" s="28"/>
    </row>
    <row r="525" ht="14.25">
      <c r="A525" s="28"/>
    </row>
    <row r="526" ht="14.25">
      <c r="A526" s="28"/>
    </row>
    <row r="527" ht="14.25">
      <c r="A527" s="28"/>
    </row>
    <row r="528" ht="14.25">
      <c r="A528" s="28"/>
    </row>
    <row r="529" ht="14.25">
      <c r="A529" s="28"/>
    </row>
    <row r="530" ht="14.25">
      <c r="A530" s="28"/>
    </row>
    <row r="531" ht="14.25">
      <c r="A531" s="28"/>
    </row>
    <row r="532" ht="14.25">
      <c r="A532" s="28"/>
    </row>
    <row r="533" ht="14.25">
      <c r="A533" s="28"/>
    </row>
    <row r="534" ht="14.25">
      <c r="A534" s="28"/>
    </row>
    <row r="535" ht="14.25">
      <c r="A535" s="28"/>
    </row>
    <row r="536" ht="14.25">
      <c r="A536" s="28"/>
    </row>
    <row r="537" ht="14.25">
      <c r="A537" s="28"/>
    </row>
    <row r="538" ht="14.25">
      <c r="A538" s="28"/>
    </row>
    <row r="539" ht="14.25">
      <c r="A539" s="28"/>
    </row>
    <row r="540" ht="14.25">
      <c r="A540" s="28"/>
    </row>
    <row r="541" ht="14.25">
      <c r="A541" s="28"/>
    </row>
    <row r="542" ht="14.25">
      <c r="A542" s="28"/>
    </row>
    <row r="543" ht="14.25">
      <c r="A543" s="28"/>
    </row>
    <row r="544" ht="14.25">
      <c r="A544" s="28"/>
    </row>
    <row r="545" ht="14.25">
      <c r="A545" s="28"/>
    </row>
    <row r="546" ht="14.25">
      <c r="A546" s="28"/>
    </row>
    <row r="547" ht="14.25">
      <c r="A547" s="28"/>
    </row>
    <row r="548" ht="14.25">
      <c r="A548" s="28"/>
    </row>
    <row r="549" ht="14.25">
      <c r="A549" s="28"/>
    </row>
    <row r="550" ht="14.25">
      <c r="A550" s="28"/>
    </row>
    <row r="551" ht="14.25">
      <c r="A551" s="28"/>
    </row>
    <row r="552" ht="14.25">
      <c r="A552" s="28"/>
    </row>
    <row r="553" ht="14.25">
      <c r="A553" s="28"/>
    </row>
    <row r="554" ht="14.25">
      <c r="A554" s="28"/>
    </row>
    <row r="555" ht="14.25">
      <c r="A555" s="28"/>
    </row>
    <row r="556" ht="14.25">
      <c r="A556" s="28"/>
    </row>
    <row r="557" ht="14.25">
      <c r="A557" s="28"/>
    </row>
    <row r="558" ht="14.25">
      <c r="A558" s="28"/>
    </row>
    <row r="559" ht="14.25">
      <c r="A559" s="28"/>
    </row>
    <row r="560" ht="14.25">
      <c r="A560" s="28"/>
    </row>
    <row r="561" ht="14.25">
      <c r="A561" s="28"/>
    </row>
    <row r="562" ht="14.25">
      <c r="A562" s="28"/>
    </row>
    <row r="563" ht="14.25">
      <c r="A563" s="28"/>
    </row>
    <row r="564" ht="14.25">
      <c r="A564" s="28"/>
    </row>
    <row r="565" ht="14.25">
      <c r="A565" s="28"/>
    </row>
    <row r="566" ht="14.25">
      <c r="A566" s="28"/>
    </row>
    <row r="567" ht="14.25">
      <c r="A567" s="28"/>
    </row>
    <row r="568" ht="14.25">
      <c r="A568" s="28"/>
    </row>
    <row r="569" ht="14.25">
      <c r="A569" s="28"/>
    </row>
    <row r="570" ht="14.25">
      <c r="A570" s="28"/>
    </row>
    <row r="571" ht="14.25">
      <c r="A571" s="28"/>
    </row>
    <row r="572" ht="14.25">
      <c r="A572" s="28"/>
    </row>
    <row r="573" ht="14.25">
      <c r="A573" s="28"/>
    </row>
    <row r="574" ht="14.25">
      <c r="A574" s="28"/>
    </row>
    <row r="575" ht="14.25">
      <c r="A575" s="28"/>
    </row>
    <row r="576" ht="14.25">
      <c r="A576" s="28"/>
    </row>
    <row r="577" ht="14.25">
      <c r="A577" s="28"/>
    </row>
    <row r="578" ht="14.25">
      <c r="A578" s="28"/>
    </row>
    <row r="579" ht="14.25">
      <c r="A579" s="28"/>
    </row>
    <row r="580" ht="14.25">
      <c r="A580" s="28"/>
    </row>
    <row r="581" ht="14.25">
      <c r="A581" s="28"/>
    </row>
    <row r="582" ht="14.25">
      <c r="A582" s="28"/>
    </row>
    <row r="583" ht="14.25">
      <c r="A583" s="28"/>
    </row>
    <row r="584" ht="14.25">
      <c r="A584" s="28"/>
    </row>
    <row r="585" ht="14.25">
      <c r="A585" s="28"/>
    </row>
    <row r="586" ht="14.25">
      <c r="A586" s="28"/>
    </row>
    <row r="587" ht="14.25">
      <c r="A587" s="28"/>
    </row>
    <row r="588" ht="14.25">
      <c r="A588" s="28"/>
    </row>
    <row r="589" ht="14.25">
      <c r="A589" s="28"/>
    </row>
    <row r="590" ht="14.25">
      <c r="A590" s="28"/>
    </row>
    <row r="591" ht="14.25">
      <c r="A591" s="28"/>
    </row>
    <row r="592" ht="14.25">
      <c r="A592" s="28"/>
    </row>
    <row r="593" ht="14.25">
      <c r="A593" s="28"/>
    </row>
    <row r="594" ht="14.25">
      <c r="A594" s="28"/>
    </row>
    <row r="595" ht="14.25">
      <c r="A595" s="28"/>
    </row>
    <row r="596" ht="14.25">
      <c r="A596" s="28"/>
    </row>
    <row r="597" ht="14.25">
      <c r="A597" s="28"/>
    </row>
    <row r="598" ht="14.25">
      <c r="A598" s="28"/>
    </row>
    <row r="599" ht="14.25">
      <c r="A599" s="28"/>
    </row>
    <row r="600" ht="14.25">
      <c r="A600" s="28"/>
    </row>
    <row r="601" ht="14.25">
      <c r="A601" s="28"/>
    </row>
    <row r="602" ht="14.25">
      <c r="A602" s="28"/>
    </row>
    <row r="603" ht="14.25">
      <c r="A603" s="28"/>
    </row>
    <row r="604" ht="14.25">
      <c r="A604" s="28"/>
    </row>
    <row r="605" ht="14.25">
      <c r="A605" s="28"/>
    </row>
    <row r="606" ht="14.25">
      <c r="A606" s="28"/>
    </row>
    <row r="607" ht="14.25">
      <c r="A607" s="28"/>
    </row>
    <row r="608" ht="14.25">
      <c r="A608" s="28"/>
    </row>
    <row r="609" ht="14.25">
      <c r="A609" s="28"/>
    </row>
    <row r="610" ht="14.25">
      <c r="A610" s="28"/>
    </row>
    <row r="611" ht="14.25">
      <c r="A611" s="28"/>
    </row>
    <row r="612" ht="14.25">
      <c r="A612" s="28"/>
    </row>
    <row r="613" ht="14.25">
      <c r="A613" s="28"/>
    </row>
    <row r="614" ht="14.25">
      <c r="A614" s="28"/>
    </row>
    <row r="615" ht="14.25">
      <c r="A615" s="28"/>
    </row>
    <row r="616" ht="14.25">
      <c r="A616" s="28"/>
    </row>
    <row r="617" ht="14.25">
      <c r="A617" s="28"/>
    </row>
    <row r="618" ht="14.25">
      <c r="A618" s="28"/>
    </row>
    <row r="619" ht="14.25">
      <c r="A619" s="28"/>
    </row>
    <row r="620" ht="14.25">
      <c r="A620" s="28"/>
    </row>
    <row r="621" ht="14.25">
      <c r="A621" s="28"/>
    </row>
    <row r="622" ht="14.25">
      <c r="A622" s="28"/>
    </row>
    <row r="623" ht="14.25">
      <c r="A623" s="28"/>
    </row>
    <row r="624" ht="14.25">
      <c r="A624" s="28"/>
    </row>
    <row r="625" ht="14.25">
      <c r="A625" s="28"/>
    </row>
    <row r="626" ht="14.25">
      <c r="A626" s="28"/>
    </row>
    <row r="627" ht="14.25">
      <c r="A627" s="28"/>
    </row>
    <row r="628" ht="14.25">
      <c r="A628" s="28"/>
    </row>
    <row r="629" ht="14.25">
      <c r="A629" s="28"/>
    </row>
    <row r="630" ht="14.25">
      <c r="A630" s="28"/>
    </row>
    <row r="631" ht="14.25">
      <c r="A631" s="28"/>
    </row>
    <row r="632" ht="14.25">
      <c r="A632" s="28"/>
    </row>
    <row r="633" ht="14.25">
      <c r="A633" s="28"/>
    </row>
    <row r="634" ht="14.25">
      <c r="A634" s="28"/>
    </row>
    <row r="635" ht="14.25">
      <c r="A635" s="28"/>
    </row>
    <row r="636" ht="14.25">
      <c r="A636" s="28"/>
    </row>
    <row r="637" ht="14.25">
      <c r="A637" s="28"/>
    </row>
    <row r="638" ht="14.25">
      <c r="A638" s="28"/>
    </row>
    <row r="639" ht="14.25">
      <c r="A639" s="28"/>
    </row>
    <row r="640" ht="14.25">
      <c r="A640" s="28"/>
    </row>
    <row r="641" ht="14.25">
      <c r="A641" s="28"/>
    </row>
    <row r="642" ht="14.25">
      <c r="A642" s="28"/>
    </row>
    <row r="643" ht="14.25">
      <c r="A643" s="28"/>
    </row>
    <row r="644" ht="14.25">
      <c r="A644" s="28"/>
    </row>
    <row r="645" ht="14.25">
      <c r="A645" s="28"/>
    </row>
    <row r="646" ht="14.25">
      <c r="A646" s="28"/>
    </row>
    <row r="647" ht="14.25">
      <c r="A647" s="28"/>
    </row>
    <row r="648" ht="14.25">
      <c r="A648" s="28"/>
    </row>
    <row r="649" ht="14.25">
      <c r="A649" s="28"/>
    </row>
    <row r="650" ht="14.25">
      <c r="A650" s="28"/>
    </row>
    <row r="651" ht="14.25">
      <c r="A651" s="28"/>
    </row>
    <row r="652" ht="14.25">
      <c r="A652" s="28"/>
    </row>
    <row r="653" ht="14.25">
      <c r="A653" s="28"/>
    </row>
    <row r="654" ht="14.25">
      <c r="A654" s="28"/>
    </row>
    <row r="655" ht="14.25">
      <c r="A655" s="28"/>
    </row>
    <row r="656" ht="14.25">
      <c r="A656" s="28"/>
    </row>
    <row r="657" ht="14.25">
      <c r="A657" s="28"/>
    </row>
    <row r="658" ht="14.25">
      <c r="A658" s="28"/>
    </row>
    <row r="659" ht="14.25">
      <c r="A659" s="28"/>
    </row>
    <row r="660" ht="14.25">
      <c r="A660" s="28"/>
    </row>
    <row r="661" ht="14.25">
      <c r="A661" s="28"/>
    </row>
    <row r="662" ht="14.25">
      <c r="A662" s="28"/>
    </row>
    <row r="663" ht="14.25">
      <c r="A663" s="28"/>
    </row>
    <row r="664" ht="14.25">
      <c r="A664" s="28"/>
    </row>
    <row r="665" ht="14.25">
      <c r="A665" s="28"/>
    </row>
    <row r="666" ht="14.25">
      <c r="A666" s="28"/>
    </row>
    <row r="667" ht="14.25">
      <c r="A667" s="28"/>
    </row>
    <row r="668" ht="14.25">
      <c r="A668" s="28"/>
    </row>
    <row r="669" ht="14.25">
      <c r="A669" s="28"/>
    </row>
    <row r="670" ht="14.25">
      <c r="A670" s="28"/>
    </row>
    <row r="671" ht="14.25">
      <c r="A671" s="28"/>
    </row>
    <row r="672" ht="14.25">
      <c r="A672" s="28"/>
    </row>
    <row r="673" ht="14.25">
      <c r="A673" s="28"/>
    </row>
    <row r="674" ht="14.25">
      <c r="A674" s="28"/>
    </row>
    <row r="675" ht="14.25">
      <c r="A675" s="28"/>
    </row>
    <row r="676" ht="14.25">
      <c r="A676" s="28"/>
    </row>
    <row r="677" ht="14.25">
      <c r="A677" s="28"/>
    </row>
    <row r="678" ht="14.25">
      <c r="A678" s="28"/>
    </row>
    <row r="679" ht="14.25">
      <c r="A679" s="28"/>
    </row>
    <row r="680" ht="14.25">
      <c r="A680" s="28"/>
    </row>
    <row r="681" ht="14.25">
      <c r="A681" s="28"/>
    </row>
    <row r="682" ht="14.25">
      <c r="A682" s="28"/>
    </row>
    <row r="683" ht="14.25">
      <c r="A683" s="28"/>
    </row>
    <row r="684" ht="14.25">
      <c r="A684" s="28"/>
    </row>
    <row r="685" ht="14.25">
      <c r="A685" s="28"/>
    </row>
    <row r="686" ht="14.25">
      <c r="A686" s="28"/>
    </row>
    <row r="687" ht="14.25">
      <c r="A687" s="28"/>
    </row>
    <row r="688" ht="14.25">
      <c r="A688" s="28"/>
    </row>
    <row r="689" ht="14.25">
      <c r="A689" s="28"/>
    </row>
    <row r="690" ht="14.25">
      <c r="A690" s="28"/>
    </row>
    <row r="691" ht="14.25">
      <c r="A691" s="28"/>
    </row>
    <row r="692" ht="14.25">
      <c r="A692" s="28"/>
    </row>
    <row r="693" ht="14.25">
      <c r="A693" s="28"/>
    </row>
    <row r="694" ht="14.25">
      <c r="A694" s="28"/>
    </row>
    <row r="695" ht="14.25">
      <c r="A695" s="28"/>
    </row>
    <row r="696" ht="14.25">
      <c r="A696" s="28"/>
    </row>
    <row r="697" ht="14.25">
      <c r="A697" s="28"/>
    </row>
    <row r="698" ht="14.25">
      <c r="A698" s="28"/>
    </row>
    <row r="699" ht="14.25">
      <c r="A699" s="28"/>
    </row>
    <row r="700" ht="14.25">
      <c r="A700" s="28"/>
    </row>
    <row r="701" ht="14.25">
      <c r="A701" s="28"/>
    </row>
    <row r="702" ht="14.25">
      <c r="A702" s="28"/>
    </row>
    <row r="703" ht="14.25">
      <c r="A703" s="28"/>
    </row>
    <row r="704" ht="14.25">
      <c r="A704" s="28"/>
    </row>
    <row r="705" ht="14.25">
      <c r="A705" s="28"/>
    </row>
    <row r="706" ht="14.25">
      <c r="A706" s="28"/>
    </row>
    <row r="707" ht="14.25">
      <c r="A707" s="28"/>
    </row>
    <row r="708" ht="14.25">
      <c r="A708" s="28"/>
    </row>
    <row r="709" ht="14.25">
      <c r="A709" s="28"/>
    </row>
    <row r="710" ht="14.25">
      <c r="A710" s="28"/>
    </row>
    <row r="711" ht="14.25">
      <c r="A711" s="28"/>
    </row>
    <row r="712" ht="14.25">
      <c r="A712" s="28"/>
    </row>
    <row r="713" ht="14.25">
      <c r="A713" s="28"/>
    </row>
    <row r="714" ht="14.25">
      <c r="A714" s="28"/>
    </row>
    <row r="715" ht="14.25">
      <c r="A715" s="28"/>
    </row>
    <row r="716" ht="14.25">
      <c r="A716" s="28"/>
    </row>
    <row r="717" ht="14.25">
      <c r="A717" s="28"/>
    </row>
    <row r="718" ht="14.25">
      <c r="A718" s="28"/>
    </row>
    <row r="719" ht="14.25">
      <c r="A719" s="28"/>
    </row>
    <row r="720" ht="14.25">
      <c r="A720" s="28"/>
    </row>
    <row r="721" ht="14.25">
      <c r="A721" s="28"/>
    </row>
    <row r="722" ht="14.25">
      <c r="A722" s="28"/>
    </row>
    <row r="723" ht="14.25">
      <c r="A723" s="28"/>
    </row>
    <row r="724" ht="14.25">
      <c r="A724" s="28"/>
    </row>
    <row r="725" ht="14.25">
      <c r="A725" s="28"/>
    </row>
    <row r="726" ht="14.25">
      <c r="A726" s="28"/>
    </row>
    <row r="727" ht="14.25">
      <c r="A727" s="28"/>
    </row>
    <row r="728" ht="14.25">
      <c r="A728" s="28"/>
    </row>
    <row r="729" ht="14.25">
      <c r="A729" s="28"/>
    </row>
    <row r="730" ht="14.25">
      <c r="A730" s="28"/>
    </row>
    <row r="731" ht="14.25">
      <c r="A731" s="28"/>
    </row>
    <row r="732" ht="14.25">
      <c r="A732" s="28"/>
    </row>
    <row r="733" ht="14.25">
      <c r="A733" s="28"/>
    </row>
    <row r="734" ht="14.25">
      <c r="A734" s="28"/>
    </row>
    <row r="735" ht="14.25">
      <c r="A735" s="28"/>
    </row>
    <row r="736" ht="14.25">
      <c r="A736" s="28"/>
    </row>
    <row r="737" ht="14.25">
      <c r="A737" s="28"/>
    </row>
    <row r="738" ht="14.25">
      <c r="A738" s="28"/>
    </row>
    <row r="739" ht="14.25">
      <c r="A739" s="28"/>
    </row>
    <row r="740" ht="14.25">
      <c r="A740" s="28"/>
    </row>
    <row r="741" ht="14.25">
      <c r="A741" s="28"/>
    </row>
    <row r="742" ht="14.25">
      <c r="A742" s="28"/>
    </row>
    <row r="743" ht="14.25">
      <c r="A743" s="28"/>
    </row>
    <row r="744" ht="14.25">
      <c r="A744" s="28"/>
    </row>
    <row r="745" ht="14.25">
      <c r="A745" s="28"/>
    </row>
    <row r="746" ht="14.25">
      <c r="A746" s="28"/>
    </row>
    <row r="747" ht="14.25">
      <c r="A747" s="28"/>
    </row>
    <row r="748" ht="14.25">
      <c r="A748" s="28"/>
    </row>
    <row r="749" ht="14.25">
      <c r="A749" s="28"/>
    </row>
    <row r="750" ht="14.25">
      <c r="A750" s="28"/>
    </row>
    <row r="751" ht="14.25">
      <c r="A751" s="28"/>
    </row>
    <row r="752" ht="14.25">
      <c r="A752" s="28"/>
    </row>
    <row r="753" ht="14.25">
      <c r="A753" s="28"/>
    </row>
    <row r="754" ht="14.25">
      <c r="A754" s="28"/>
    </row>
    <row r="755" ht="14.25">
      <c r="A755" s="28"/>
    </row>
    <row r="756" ht="14.25">
      <c r="A756" s="28"/>
    </row>
    <row r="757" ht="14.25">
      <c r="A757" s="28"/>
    </row>
    <row r="758" ht="14.25">
      <c r="A758" s="28"/>
    </row>
    <row r="759" ht="14.25">
      <c r="A759" s="28"/>
    </row>
    <row r="760" ht="14.25">
      <c r="A760" s="28"/>
    </row>
    <row r="761" ht="14.25">
      <c r="A761" s="28"/>
    </row>
    <row r="762" ht="14.25">
      <c r="A762" s="28"/>
    </row>
    <row r="763" ht="14.25">
      <c r="A763" s="28"/>
    </row>
    <row r="764" ht="14.25">
      <c r="A764" s="28"/>
    </row>
    <row r="765" ht="14.25">
      <c r="A765" s="28"/>
    </row>
    <row r="766" ht="14.25">
      <c r="A766" s="28"/>
    </row>
    <row r="767" ht="14.25">
      <c r="A767" s="28"/>
    </row>
    <row r="768" ht="14.25">
      <c r="A768" s="28"/>
    </row>
    <row r="769" ht="14.25">
      <c r="A769" s="28"/>
    </row>
    <row r="770" ht="14.25">
      <c r="A770" s="28"/>
    </row>
    <row r="771" ht="14.25">
      <c r="A771" s="28"/>
    </row>
    <row r="772" ht="14.25">
      <c r="A772" s="28"/>
    </row>
    <row r="773" ht="14.25">
      <c r="A773" s="28"/>
    </row>
    <row r="774" ht="14.25">
      <c r="A774" s="28"/>
    </row>
    <row r="775" ht="14.25">
      <c r="A775" s="28"/>
    </row>
    <row r="776" ht="14.25">
      <c r="A776" s="28"/>
    </row>
    <row r="777" ht="14.25">
      <c r="A777" s="28"/>
    </row>
    <row r="778" ht="14.25">
      <c r="A778" s="28"/>
    </row>
    <row r="779" ht="14.25">
      <c r="A779" s="28"/>
    </row>
    <row r="780" ht="14.25">
      <c r="A780" s="28"/>
    </row>
    <row r="781" ht="14.25">
      <c r="A781" s="28"/>
    </row>
    <row r="782" ht="14.25">
      <c r="A782" s="28"/>
    </row>
    <row r="783" ht="14.25">
      <c r="A783" s="28"/>
    </row>
    <row r="784" ht="14.25">
      <c r="A784" s="28"/>
    </row>
    <row r="785" ht="14.25">
      <c r="A785" s="28"/>
    </row>
    <row r="786" ht="14.25">
      <c r="A786" s="28"/>
    </row>
    <row r="787" ht="14.25">
      <c r="A787" s="28"/>
    </row>
    <row r="788" ht="14.25">
      <c r="A788" s="28"/>
    </row>
    <row r="789" ht="14.25">
      <c r="A789" s="28"/>
    </row>
    <row r="790" ht="14.25">
      <c r="A790" s="28"/>
    </row>
    <row r="791" ht="14.25">
      <c r="A791" s="28"/>
    </row>
    <row r="792" ht="14.25">
      <c r="A792" s="28"/>
    </row>
    <row r="793" ht="14.25">
      <c r="A793" s="28"/>
    </row>
    <row r="794" ht="14.25">
      <c r="A794" s="28"/>
    </row>
    <row r="795" ht="14.25">
      <c r="A795" s="28"/>
    </row>
    <row r="796" ht="14.25">
      <c r="A796" s="28"/>
    </row>
    <row r="797" ht="14.25">
      <c r="A797" s="28"/>
    </row>
    <row r="798" ht="14.25">
      <c r="A798" s="28"/>
    </row>
    <row r="799" ht="14.25">
      <c r="A799" s="28"/>
    </row>
    <row r="800" ht="14.25">
      <c r="A800" s="28"/>
    </row>
    <row r="801" ht="14.25">
      <c r="A801" s="28"/>
    </row>
    <row r="802" ht="14.25">
      <c r="A802" s="28"/>
    </row>
    <row r="803" ht="14.25">
      <c r="A803" s="28"/>
    </row>
    <row r="804" ht="14.25">
      <c r="A804" s="28"/>
    </row>
    <row r="805" ht="14.25">
      <c r="A805" s="28"/>
    </row>
    <row r="806" ht="14.25">
      <c r="A806" s="28"/>
    </row>
    <row r="807" ht="14.25">
      <c r="A807" s="28"/>
    </row>
    <row r="808" ht="14.25">
      <c r="A808" s="28"/>
    </row>
    <row r="809" ht="14.25">
      <c r="A809" s="28"/>
    </row>
    <row r="810" ht="14.25">
      <c r="A810" s="28"/>
    </row>
    <row r="811" ht="14.25">
      <c r="A811" s="28"/>
    </row>
    <row r="812" ht="14.25">
      <c r="A812" s="28"/>
    </row>
    <row r="813" ht="14.25">
      <c r="A813" s="28"/>
    </row>
    <row r="814" ht="14.25">
      <c r="A814" s="28"/>
    </row>
    <row r="815" ht="14.25">
      <c r="A815" s="28"/>
    </row>
    <row r="816" ht="14.25">
      <c r="A816" s="28"/>
    </row>
    <row r="817" ht="14.25">
      <c r="A817" s="28"/>
    </row>
    <row r="818" ht="14.25">
      <c r="A818" s="28"/>
    </row>
    <row r="819" ht="14.25">
      <c r="A819" s="28"/>
    </row>
    <row r="820" ht="14.25">
      <c r="A820" s="28"/>
    </row>
    <row r="821" ht="14.25">
      <c r="A821" s="28"/>
    </row>
    <row r="822" ht="14.25">
      <c r="A822" s="28"/>
    </row>
    <row r="823" ht="14.25">
      <c r="A823" s="28"/>
    </row>
    <row r="824" ht="14.25">
      <c r="A824" s="28"/>
    </row>
    <row r="825" ht="14.25">
      <c r="A825" s="28"/>
    </row>
    <row r="826" ht="14.25">
      <c r="A826" s="28"/>
    </row>
    <row r="827" ht="14.25">
      <c r="A827" s="28"/>
    </row>
    <row r="828" ht="14.25">
      <c r="A828" s="28"/>
    </row>
    <row r="829" ht="14.25">
      <c r="A829" s="28"/>
    </row>
    <row r="830" ht="14.25">
      <c r="A830" s="28"/>
    </row>
    <row r="831" ht="14.25">
      <c r="A831" s="28"/>
    </row>
    <row r="832" ht="14.25">
      <c r="A832" s="28"/>
    </row>
    <row r="833" ht="14.25">
      <c r="A833" s="28"/>
    </row>
    <row r="834" ht="14.25">
      <c r="A834" s="28"/>
    </row>
    <row r="835" ht="14.25">
      <c r="A835" s="28"/>
    </row>
    <row r="836" ht="14.25">
      <c r="A836" s="28"/>
    </row>
    <row r="837" ht="14.25">
      <c r="A837" s="28"/>
    </row>
    <row r="838" ht="14.25">
      <c r="A838" s="28"/>
    </row>
    <row r="839" ht="14.25">
      <c r="A839" s="28"/>
    </row>
    <row r="840" ht="14.25">
      <c r="A840" s="28"/>
    </row>
    <row r="841" ht="14.25">
      <c r="A841" s="28"/>
    </row>
    <row r="842" ht="14.25">
      <c r="A842" s="28"/>
    </row>
    <row r="843" ht="14.25">
      <c r="A843" s="28"/>
    </row>
    <row r="844" ht="14.25">
      <c r="A844" s="28"/>
    </row>
    <row r="845" ht="14.25">
      <c r="A845" s="28"/>
    </row>
    <row r="846" ht="14.25">
      <c r="A846" s="28"/>
    </row>
    <row r="847" ht="14.25">
      <c r="A847" s="28"/>
    </row>
    <row r="848" ht="14.25">
      <c r="A848" s="28"/>
    </row>
    <row r="849" ht="14.25">
      <c r="A849" s="28"/>
    </row>
    <row r="850" ht="14.25">
      <c r="A850" s="28"/>
    </row>
    <row r="851" ht="14.25">
      <c r="A851" s="28"/>
    </row>
    <row r="852" ht="14.25">
      <c r="A852" s="28"/>
    </row>
    <row r="853" ht="14.25">
      <c r="A853" s="28"/>
    </row>
    <row r="854" ht="14.25">
      <c r="A854" s="28"/>
    </row>
    <row r="855" ht="14.25">
      <c r="A855" s="28"/>
    </row>
    <row r="856" ht="14.25">
      <c r="A856" s="28"/>
    </row>
    <row r="857" ht="14.25">
      <c r="A857" s="28"/>
    </row>
    <row r="858" ht="14.25">
      <c r="A858" s="28"/>
    </row>
    <row r="859" ht="14.25">
      <c r="A859" s="28"/>
    </row>
    <row r="860" ht="14.25">
      <c r="A860" s="28"/>
    </row>
    <row r="861" ht="14.25">
      <c r="A861" s="28"/>
    </row>
    <row r="862" ht="14.25">
      <c r="A862" s="28"/>
    </row>
    <row r="863" ht="14.25">
      <c r="A863" s="28"/>
    </row>
    <row r="864" ht="14.25">
      <c r="A864" s="28"/>
    </row>
    <row r="865" ht="14.25">
      <c r="A865" s="28"/>
    </row>
    <row r="866" ht="14.25">
      <c r="A866" s="28"/>
    </row>
    <row r="867" ht="14.25">
      <c r="A867" s="28"/>
    </row>
    <row r="868" ht="14.25">
      <c r="A868" s="28"/>
    </row>
    <row r="869" ht="14.25">
      <c r="A869" s="28"/>
    </row>
    <row r="870" ht="14.25">
      <c r="A870" s="28"/>
    </row>
    <row r="871" ht="14.25">
      <c r="A871" s="28"/>
    </row>
    <row r="872" ht="14.25">
      <c r="A872" s="28"/>
    </row>
    <row r="873" ht="14.25">
      <c r="A873" s="28"/>
    </row>
    <row r="874" ht="14.25">
      <c r="A874" s="28"/>
    </row>
    <row r="875" ht="14.25">
      <c r="A875" s="28"/>
    </row>
    <row r="876" ht="14.25">
      <c r="A876" s="28"/>
    </row>
    <row r="877" ht="14.25">
      <c r="A877" s="28"/>
    </row>
    <row r="878" ht="14.25">
      <c r="A878" s="28"/>
    </row>
    <row r="879" ht="14.25">
      <c r="A879" s="28"/>
    </row>
    <row r="880" ht="14.25">
      <c r="A880" s="28"/>
    </row>
    <row r="881" ht="14.25">
      <c r="A881" s="28"/>
    </row>
    <row r="882" ht="14.25">
      <c r="A882" s="28"/>
    </row>
    <row r="883" ht="14.25">
      <c r="A883" s="28"/>
    </row>
    <row r="884" ht="14.25">
      <c r="A884" s="28"/>
    </row>
    <row r="885" ht="14.25">
      <c r="A885" s="28"/>
    </row>
    <row r="886" ht="14.25">
      <c r="A886" s="28"/>
    </row>
    <row r="887" ht="14.25">
      <c r="A887" s="28"/>
    </row>
    <row r="888" ht="14.25">
      <c r="A888" s="28"/>
    </row>
    <row r="889" ht="14.25">
      <c r="A889" s="28"/>
    </row>
    <row r="890" ht="14.25">
      <c r="A890" s="28"/>
    </row>
    <row r="891" ht="14.25">
      <c r="A891" s="28"/>
    </row>
    <row r="892" ht="14.25">
      <c r="A892" s="28"/>
    </row>
    <row r="893" ht="14.25">
      <c r="A893" s="28"/>
    </row>
    <row r="894" ht="14.25">
      <c r="A894" s="28"/>
    </row>
    <row r="895" ht="14.25">
      <c r="A895" s="28"/>
    </row>
    <row r="896" ht="14.25">
      <c r="A896" s="28"/>
    </row>
    <row r="897" ht="14.25">
      <c r="A897" s="28"/>
    </row>
    <row r="898" ht="14.25">
      <c r="A898" s="28"/>
    </row>
    <row r="899" ht="14.25">
      <c r="A899" s="28"/>
    </row>
    <row r="900" ht="14.25">
      <c r="A900" s="28"/>
    </row>
    <row r="901" ht="14.25">
      <c r="A901" s="28"/>
    </row>
    <row r="902" ht="14.25">
      <c r="A902" s="28"/>
    </row>
    <row r="903" ht="14.25">
      <c r="A903" s="28"/>
    </row>
    <row r="904" ht="14.25">
      <c r="A904" s="28"/>
    </row>
    <row r="905" ht="14.25">
      <c r="A905" s="28"/>
    </row>
    <row r="906" ht="14.25">
      <c r="A906" s="28"/>
    </row>
    <row r="907" ht="14.25">
      <c r="A907" s="28"/>
    </row>
    <row r="908" ht="14.25">
      <c r="A908" s="28"/>
    </row>
    <row r="909" ht="14.25">
      <c r="A909" s="28"/>
    </row>
    <row r="910" ht="14.25">
      <c r="A910" s="28"/>
    </row>
    <row r="911" ht="14.25">
      <c r="A911" s="28"/>
    </row>
    <row r="912" ht="14.25">
      <c r="A912" s="28"/>
    </row>
    <row r="913" ht="14.25">
      <c r="A913" s="28"/>
    </row>
    <row r="914" ht="14.25">
      <c r="A914" s="28"/>
    </row>
    <row r="915" ht="14.25">
      <c r="A915" s="28"/>
    </row>
    <row r="916" ht="14.25">
      <c r="A916" s="28"/>
    </row>
    <row r="917" ht="14.25">
      <c r="A917" s="28"/>
    </row>
    <row r="918" ht="14.25">
      <c r="A918" s="28"/>
    </row>
    <row r="919" ht="14.25">
      <c r="A919" s="28"/>
    </row>
    <row r="920" ht="14.25">
      <c r="A920" s="28"/>
    </row>
    <row r="921" ht="14.25">
      <c r="A921" s="28"/>
    </row>
    <row r="922" ht="14.25">
      <c r="A922" s="28"/>
    </row>
    <row r="923" ht="14.25">
      <c r="A923" s="28"/>
    </row>
    <row r="924" ht="14.25">
      <c r="A924" s="28"/>
    </row>
    <row r="925" ht="14.25">
      <c r="A925" s="28"/>
    </row>
    <row r="926" ht="14.25">
      <c r="A926" s="28"/>
    </row>
    <row r="927" ht="14.25">
      <c r="A927" s="28"/>
    </row>
    <row r="928" ht="14.25">
      <c r="A928" s="28"/>
    </row>
    <row r="929" ht="14.25">
      <c r="A929" s="28"/>
    </row>
    <row r="930" ht="14.25">
      <c r="A930" s="28"/>
    </row>
    <row r="931" ht="14.25">
      <c r="A931" s="28"/>
    </row>
    <row r="932" ht="14.25">
      <c r="A932" s="28"/>
    </row>
    <row r="933" ht="14.25">
      <c r="A933" s="28"/>
    </row>
    <row r="934" ht="14.25">
      <c r="A934" s="28"/>
    </row>
    <row r="935" ht="14.25">
      <c r="A935" s="28"/>
    </row>
    <row r="936" ht="14.25">
      <c r="A936" s="28"/>
    </row>
    <row r="937" ht="14.25">
      <c r="A937" s="28"/>
    </row>
    <row r="938" ht="14.25">
      <c r="A938" s="28"/>
    </row>
    <row r="939" ht="14.25">
      <c r="A939" s="28"/>
    </row>
    <row r="940" ht="14.25">
      <c r="A940" s="28"/>
    </row>
    <row r="941" ht="14.25">
      <c r="A941" s="28"/>
    </row>
    <row r="942" ht="14.25">
      <c r="A942" s="28"/>
    </row>
    <row r="943" ht="14.25">
      <c r="A943" s="28"/>
    </row>
    <row r="944" ht="14.25">
      <c r="A944" s="28"/>
    </row>
    <row r="945" ht="14.25">
      <c r="A945" s="28"/>
    </row>
    <row r="946" ht="14.25">
      <c r="A946" s="28"/>
    </row>
    <row r="947" ht="14.25">
      <c r="A947" s="28"/>
    </row>
    <row r="948" ht="14.25">
      <c r="A948" s="28"/>
    </row>
    <row r="949" ht="14.25">
      <c r="A949" s="28"/>
    </row>
    <row r="950" ht="14.25">
      <c r="A950" s="28"/>
    </row>
    <row r="951" ht="14.25">
      <c r="A951" s="28"/>
    </row>
    <row r="952" ht="14.25">
      <c r="A952" s="28"/>
    </row>
    <row r="953" ht="14.25">
      <c r="A953" s="28"/>
    </row>
    <row r="954" ht="14.25">
      <c r="A954" s="28"/>
    </row>
    <row r="955" ht="14.25">
      <c r="A955" s="28"/>
    </row>
    <row r="956" ht="14.25">
      <c r="A956" s="28"/>
    </row>
    <row r="957" ht="14.25">
      <c r="A957" s="28"/>
    </row>
    <row r="958" ht="14.25">
      <c r="A958" s="28"/>
    </row>
    <row r="959" ht="14.25">
      <c r="A959" s="28"/>
    </row>
    <row r="960" ht="14.25">
      <c r="A960" s="28"/>
    </row>
    <row r="961" ht="14.25">
      <c r="A961" s="28"/>
    </row>
    <row r="962" ht="14.25">
      <c r="A962" s="28"/>
    </row>
    <row r="963" ht="14.25">
      <c r="A963" s="28"/>
    </row>
    <row r="964" ht="14.25">
      <c r="A964" s="28"/>
    </row>
    <row r="965" ht="14.25">
      <c r="A965" s="28"/>
    </row>
    <row r="966" ht="14.25">
      <c r="A966" s="28"/>
    </row>
    <row r="967" ht="14.25">
      <c r="A967" s="28"/>
    </row>
    <row r="968" ht="14.25">
      <c r="A968" s="28"/>
    </row>
    <row r="969" ht="14.25">
      <c r="A969" s="28"/>
    </row>
    <row r="970" ht="14.25">
      <c r="A970" s="28"/>
    </row>
    <row r="971" ht="14.25">
      <c r="A971" s="28"/>
    </row>
    <row r="972" ht="14.25">
      <c r="A972" s="28"/>
    </row>
    <row r="973" ht="14.25">
      <c r="A973" s="28"/>
    </row>
    <row r="974" ht="14.25">
      <c r="A974" s="28"/>
    </row>
    <row r="975" ht="14.25">
      <c r="A975" s="28"/>
    </row>
    <row r="976" ht="14.25">
      <c r="A976" s="28"/>
    </row>
    <row r="977" ht="14.25">
      <c r="A977" s="28"/>
    </row>
    <row r="978" ht="14.25">
      <c r="A978" s="28"/>
    </row>
    <row r="979" ht="14.25">
      <c r="A979" s="28"/>
    </row>
    <row r="980" ht="14.25">
      <c r="A980" s="28"/>
    </row>
    <row r="981" ht="14.25">
      <c r="A981" s="28"/>
    </row>
    <row r="982" ht="14.25">
      <c r="A982" s="28"/>
    </row>
    <row r="983" ht="14.25">
      <c r="A983" s="28"/>
    </row>
    <row r="984" ht="14.25">
      <c r="A984" s="28"/>
    </row>
    <row r="985" ht="14.25">
      <c r="A985" s="28"/>
    </row>
    <row r="986" ht="14.25">
      <c r="A986" s="28"/>
    </row>
    <row r="987" ht="14.25">
      <c r="A987" s="28"/>
    </row>
    <row r="988" ht="14.25">
      <c r="A988" s="28"/>
    </row>
    <row r="989" ht="14.25">
      <c r="A989" s="28"/>
    </row>
    <row r="990" ht="14.25">
      <c r="A990" s="28"/>
    </row>
    <row r="991" ht="14.25">
      <c r="A991" s="28"/>
    </row>
    <row r="992" ht="14.25">
      <c r="A992" s="28"/>
    </row>
    <row r="993" ht="14.25">
      <c r="A993" s="28"/>
    </row>
    <row r="994" ht="14.25">
      <c r="A994" s="28"/>
    </row>
    <row r="995" ht="14.25">
      <c r="A995" s="28"/>
    </row>
    <row r="996" ht="14.25">
      <c r="A996" s="28"/>
    </row>
    <row r="997" ht="14.25">
      <c r="A997" s="28"/>
    </row>
    <row r="998" ht="14.25">
      <c r="A998" s="28"/>
    </row>
    <row r="999" ht="14.25">
      <c r="A999" s="28"/>
    </row>
    <row r="1000" ht="14.25">
      <c r="A1000" s="28"/>
    </row>
    <row r="1001" ht="14.25">
      <c r="A1001" s="28"/>
    </row>
    <row r="1002" ht="14.25">
      <c r="A1002" s="28"/>
    </row>
    <row r="1003" ht="14.25">
      <c r="A1003" s="28"/>
    </row>
    <row r="1004" ht="14.25">
      <c r="A1004" s="28"/>
    </row>
    <row r="1005" ht="14.25">
      <c r="A1005" s="28"/>
    </row>
    <row r="1006" ht="14.25">
      <c r="A1006" s="28"/>
    </row>
    <row r="1007" ht="14.25">
      <c r="A1007" s="28"/>
    </row>
    <row r="1008" ht="14.25">
      <c r="A1008" s="28"/>
    </row>
    <row r="1009" ht="14.25">
      <c r="A1009" s="28"/>
    </row>
    <row r="1010" ht="14.25">
      <c r="A1010" s="28"/>
    </row>
    <row r="1011" ht="14.25">
      <c r="A1011" s="28"/>
    </row>
    <row r="1012" ht="14.25">
      <c r="A1012" s="28"/>
    </row>
    <row r="1013" ht="14.25">
      <c r="A1013" s="28"/>
    </row>
    <row r="1014" ht="14.25">
      <c r="A1014" s="28"/>
    </row>
    <row r="1015" ht="14.25">
      <c r="A1015" s="28"/>
    </row>
    <row r="1016" ht="14.25">
      <c r="A1016" s="28"/>
    </row>
    <row r="1017" ht="14.25">
      <c r="A1017" s="28"/>
    </row>
    <row r="1018" ht="14.25">
      <c r="A1018" s="28"/>
    </row>
    <row r="1019" ht="14.25">
      <c r="A1019" s="28"/>
    </row>
    <row r="1020" ht="14.25">
      <c r="A1020" s="28"/>
    </row>
    <row r="1021" ht="14.25">
      <c r="A1021" s="28"/>
    </row>
    <row r="1022" ht="14.25">
      <c r="A1022" s="28"/>
    </row>
    <row r="1023" ht="14.25">
      <c r="A1023" s="28"/>
    </row>
    <row r="1024" ht="14.25">
      <c r="A1024" s="28"/>
    </row>
    <row r="1025" ht="14.25">
      <c r="A1025" s="28"/>
    </row>
    <row r="1026" ht="14.25">
      <c r="A1026" s="28"/>
    </row>
    <row r="1027" ht="14.25">
      <c r="A1027" s="28"/>
    </row>
    <row r="1028" ht="14.25">
      <c r="A1028" s="28"/>
    </row>
    <row r="1029" ht="14.25">
      <c r="A1029" s="28"/>
    </row>
    <row r="1030" ht="14.25">
      <c r="A1030" s="28"/>
    </row>
    <row r="1031" ht="14.25">
      <c r="A1031" s="28"/>
    </row>
    <row r="1032" ht="14.25">
      <c r="A1032" s="28"/>
    </row>
    <row r="1033" ht="14.25">
      <c r="A1033" s="28"/>
    </row>
    <row r="1034" ht="14.25">
      <c r="A1034" s="28"/>
    </row>
    <row r="1035" ht="14.25">
      <c r="A1035" s="28"/>
    </row>
    <row r="1036" ht="14.25">
      <c r="A1036" s="28"/>
    </row>
    <row r="1037" ht="14.25">
      <c r="A1037" s="28"/>
    </row>
    <row r="1038" ht="14.25">
      <c r="A1038" s="28"/>
    </row>
    <row r="1039" ht="14.25">
      <c r="A1039" s="28"/>
    </row>
    <row r="1040" ht="14.25">
      <c r="A1040" s="28"/>
    </row>
    <row r="1041" ht="14.25">
      <c r="A1041" s="28"/>
    </row>
    <row r="1042" ht="14.25">
      <c r="A1042" s="28"/>
    </row>
    <row r="1043" ht="14.25">
      <c r="A1043" s="28"/>
    </row>
    <row r="1044" ht="14.25">
      <c r="A1044" s="28"/>
    </row>
    <row r="1045" ht="14.25">
      <c r="A1045" s="28"/>
    </row>
    <row r="1046" ht="14.25">
      <c r="A1046" s="28"/>
    </row>
    <row r="1047" ht="14.25">
      <c r="A1047" s="28"/>
    </row>
    <row r="1048" ht="14.25">
      <c r="A1048" s="28"/>
    </row>
    <row r="1049" ht="14.25">
      <c r="A1049" s="28"/>
    </row>
    <row r="1050" ht="14.25">
      <c r="A1050" s="28"/>
    </row>
    <row r="1051" ht="14.25">
      <c r="A1051" s="28"/>
    </row>
    <row r="1052" ht="14.25">
      <c r="A1052" s="28"/>
    </row>
    <row r="1053" ht="14.25">
      <c r="A1053" s="28"/>
    </row>
    <row r="1054" ht="14.25">
      <c r="A1054" s="28"/>
    </row>
    <row r="1055" ht="14.25">
      <c r="A1055" s="28"/>
    </row>
    <row r="1056" ht="14.25">
      <c r="A1056" s="28"/>
    </row>
    <row r="1057" ht="14.25">
      <c r="A1057" s="28"/>
    </row>
    <row r="1058" ht="14.25">
      <c r="A1058" s="28"/>
    </row>
    <row r="1059" ht="14.25">
      <c r="A1059" s="28"/>
    </row>
    <row r="1060" ht="14.25">
      <c r="A1060" s="28"/>
    </row>
    <row r="1061" ht="14.25">
      <c r="A1061" s="28"/>
    </row>
    <row r="1062" ht="14.25">
      <c r="A1062" s="28"/>
    </row>
    <row r="1063" ht="14.25">
      <c r="A1063" s="28"/>
    </row>
    <row r="1064" ht="14.25">
      <c r="A1064" s="28"/>
    </row>
    <row r="1065" ht="14.25">
      <c r="A1065" s="28"/>
    </row>
    <row r="1066" ht="14.25">
      <c r="A1066" s="28"/>
    </row>
    <row r="1067" ht="14.25">
      <c r="A1067" s="28"/>
    </row>
    <row r="1068" ht="14.25">
      <c r="A1068" s="28"/>
    </row>
    <row r="1069" ht="14.25">
      <c r="A1069" s="28"/>
    </row>
    <row r="1070" ht="14.25">
      <c r="A1070" s="28"/>
    </row>
    <row r="1071" ht="14.25">
      <c r="A1071" s="28"/>
    </row>
    <row r="1072" ht="14.25">
      <c r="A1072" s="28"/>
    </row>
    <row r="1073" ht="14.25">
      <c r="A1073" s="28"/>
    </row>
    <row r="1074" ht="14.25">
      <c r="A1074" s="28"/>
    </row>
    <row r="1075" ht="14.25">
      <c r="A1075" s="28"/>
    </row>
    <row r="1076" ht="14.25">
      <c r="A1076" s="28"/>
    </row>
    <row r="1077" ht="14.25">
      <c r="A1077" s="28"/>
    </row>
    <row r="1078" ht="14.25">
      <c r="A1078" s="28"/>
    </row>
    <row r="1079" ht="14.25">
      <c r="A1079" s="28"/>
    </row>
    <row r="1080" ht="14.25">
      <c r="A1080" s="28"/>
    </row>
    <row r="1081" ht="14.25">
      <c r="A1081" s="28"/>
    </row>
    <row r="1082" ht="14.25">
      <c r="A1082" s="28"/>
    </row>
    <row r="1083" ht="14.25">
      <c r="A1083" s="28"/>
    </row>
    <row r="1084" ht="14.25">
      <c r="A1084" s="28"/>
    </row>
    <row r="1085" ht="14.25">
      <c r="A1085" s="28"/>
    </row>
    <row r="1086" ht="14.25">
      <c r="A1086" s="28"/>
    </row>
    <row r="1087" ht="14.25">
      <c r="A1087" s="28"/>
    </row>
    <row r="1088" ht="14.25">
      <c r="A1088" s="28"/>
    </row>
    <row r="1089" ht="14.25">
      <c r="A1089" s="28"/>
    </row>
    <row r="1090" ht="14.25">
      <c r="A1090" s="28"/>
    </row>
    <row r="1091" ht="14.25">
      <c r="A1091" s="28"/>
    </row>
    <row r="1092" ht="14.25">
      <c r="A1092" s="28"/>
    </row>
    <row r="1093" ht="14.25">
      <c r="A1093" s="28"/>
    </row>
    <row r="1094" ht="14.25">
      <c r="A1094" s="28"/>
    </row>
    <row r="1095" ht="14.25">
      <c r="A1095" s="28"/>
    </row>
    <row r="1096" ht="14.25">
      <c r="A1096" s="28"/>
    </row>
    <row r="1097" ht="14.25">
      <c r="A1097" s="28"/>
    </row>
    <row r="1098" ht="14.25">
      <c r="A1098" s="28"/>
    </row>
    <row r="1099" ht="14.25">
      <c r="A1099" s="28"/>
    </row>
    <row r="1100" ht="14.25">
      <c r="A1100" s="28"/>
    </row>
    <row r="1101" ht="14.25">
      <c r="A1101" s="28"/>
    </row>
    <row r="1102" ht="14.25">
      <c r="A1102" s="28"/>
    </row>
    <row r="1103" ht="14.25">
      <c r="A1103" s="28"/>
    </row>
    <row r="1104" ht="14.25">
      <c r="A1104" s="28"/>
    </row>
    <row r="1105" ht="14.25">
      <c r="A1105" s="28"/>
    </row>
    <row r="1106" ht="14.25">
      <c r="A1106" s="28"/>
    </row>
    <row r="1107" ht="14.25">
      <c r="A1107" s="28"/>
    </row>
    <row r="1108" ht="14.25">
      <c r="A1108" s="28"/>
    </row>
    <row r="1109" ht="14.25">
      <c r="A1109" s="28"/>
    </row>
    <row r="1110" ht="14.25">
      <c r="A1110" s="28"/>
    </row>
    <row r="1111" ht="14.25">
      <c r="A1111" s="28"/>
    </row>
    <row r="1112" ht="14.25">
      <c r="A1112" s="28"/>
    </row>
    <row r="1113" ht="14.25">
      <c r="A1113" s="28"/>
    </row>
    <row r="1114" ht="14.25">
      <c r="A1114" s="28"/>
    </row>
    <row r="1115" ht="14.25">
      <c r="A1115" s="28"/>
    </row>
    <row r="1116" ht="14.25">
      <c r="A1116" s="28"/>
    </row>
    <row r="1117" ht="14.25">
      <c r="A1117" s="28"/>
    </row>
    <row r="1118" ht="14.25">
      <c r="A1118" s="28"/>
    </row>
    <row r="1119" ht="14.25">
      <c r="A1119" s="28"/>
    </row>
    <row r="1120" ht="14.25">
      <c r="A1120" s="28"/>
    </row>
    <row r="1121" ht="14.25">
      <c r="A1121" s="28"/>
    </row>
    <row r="1122" ht="14.25">
      <c r="A1122" s="28"/>
    </row>
    <row r="1123" ht="14.25">
      <c r="A1123" s="28"/>
    </row>
    <row r="1124" ht="14.25">
      <c r="A1124" s="28"/>
    </row>
    <row r="1125" ht="14.25">
      <c r="A1125" s="28"/>
    </row>
    <row r="1126" ht="14.25">
      <c r="A1126" s="28"/>
    </row>
    <row r="1127" ht="14.25">
      <c r="A1127" s="28"/>
    </row>
    <row r="1128" ht="14.25">
      <c r="A1128" s="28"/>
    </row>
    <row r="1129" ht="14.25">
      <c r="A1129" s="28"/>
    </row>
    <row r="1130" ht="14.25">
      <c r="A1130" s="28"/>
    </row>
    <row r="1131" ht="14.25">
      <c r="A1131" s="28"/>
    </row>
    <row r="1132" ht="14.25">
      <c r="A1132" s="28"/>
    </row>
    <row r="1133" ht="14.25">
      <c r="A1133" s="28"/>
    </row>
    <row r="1134" ht="14.25">
      <c r="A1134" s="28"/>
    </row>
    <row r="1135" ht="14.25">
      <c r="A1135" s="28"/>
    </row>
    <row r="1136" ht="14.25">
      <c r="A1136" s="28"/>
    </row>
    <row r="1137" ht="14.25">
      <c r="A1137" s="28"/>
    </row>
    <row r="1138" ht="14.25">
      <c r="A1138" s="28"/>
    </row>
    <row r="1139" ht="14.25">
      <c r="A1139" s="28"/>
    </row>
    <row r="1140" ht="14.25">
      <c r="A1140" s="28"/>
    </row>
    <row r="1141" ht="14.25">
      <c r="A1141" s="28"/>
    </row>
    <row r="1142" ht="14.25">
      <c r="A1142" s="28"/>
    </row>
    <row r="1143" ht="14.25">
      <c r="A1143" s="28"/>
    </row>
    <row r="1144" ht="14.25">
      <c r="A1144" s="28"/>
    </row>
    <row r="1145" ht="14.25">
      <c r="A1145" s="28"/>
    </row>
    <row r="1146" ht="14.25">
      <c r="A1146" s="28"/>
    </row>
    <row r="1147" ht="14.25">
      <c r="A1147" s="28"/>
    </row>
    <row r="1148" ht="14.25">
      <c r="A1148" s="28"/>
    </row>
    <row r="1149" ht="14.25">
      <c r="A1149" s="28"/>
    </row>
    <row r="1150" ht="14.25">
      <c r="A1150" s="28"/>
    </row>
    <row r="1151" ht="14.25">
      <c r="A1151" s="28"/>
    </row>
    <row r="1152" ht="14.25">
      <c r="A1152" s="28"/>
    </row>
    <row r="1153" ht="14.25">
      <c r="A1153" s="28"/>
    </row>
    <row r="1154" ht="14.25">
      <c r="A1154" s="28"/>
    </row>
    <row r="1155" ht="14.25">
      <c r="A1155" s="28"/>
    </row>
    <row r="1156" ht="14.25">
      <c r="A1156" s="28"/>
    </row>
    <row r="1157" ht="14.25">
      <c r="A1157" s="28"/>
    </row>
    <row r="1158" ht="14.25">
      <c r="A1158" s="28"/>
    </row>
    <row r="1159" ht="14.25">
      <c r="A1159" s="28"/>
    </row>
    <row r="1160" ht="14.25">
      <c r="A1160" s="28"/>
    </row>
    <row r="1161" ht="14.25">
      <c r="A1161" s="28"/>
    </row>
    <row r="1162" ht="14.25">
      <c r="A1162" s="28"/>
    </row>
    <row r="1163" ht="14.25">
      <c r="A1163" s="28"/>
    </row>
    <row r="1164" ht="14.25">
      <c r="A1164" s="28"/>
    </row>
    <row r="1165" ht="14.25">
      <c r="A1165" s="28"/>
    </row>
    <row r="1166" ht="14.25">
      <c r="A1166" s="28"/>
    </row>
    <row r="1167" ht="14.25">
      <c r="A1167" s="28"/>
    </row>
    <row r="1168" ht="14.25">
      <c r="A1168" s="28"/>
    </row>
    <row r="1169" ht="14.25">
      <c r="A1169" s="28"/>
    </row>
    <row r="1170" ht="14.25">
      <c r="A1170" s="28"/>
    </row>
    <row r="1171" ht="14.25">
      <c r="A1171" s="28"/>
    </row>
    <row r="1172" ht="14.25">
      <c r="A1172" s="28"/>
    </row>
    <row r="1173" ht="14.25">
      <c r="A1173" s="28"/>
    </row>
    <row r="1174" ht="14.25">
      <c r="A1174" s="28"/>
    </row>
    <row r="1175" ht="14.25">
      <c r="A1175" s="28"/>
    </row>
    <row r="1176" ht="14.25">
      <c r="A1176" s="28"/>
    </row>
    <row r="1177" ht="14.25">
      <c r="A1177" s="28"/>
    </row>
    <row r="1178" ht="14.25">
      <c r="A1178" s="28"/>
    </row>
    <row r="1179" ht="14.25">
      <c r="A1179" s="28"/>
    </row>
    <row r="1180" ht="14.25">
      <c r="A1180" s="28"/>
    </row>
    <row r="1181" ht="14.25">
      <c r="A1181" s="28"/>
    </row>
    <row r="1182" ht="14.25">
      <c r="A1182" s="28"/>
    </row>
    <row r="1183" ht="14.25">
      <c r="A1183" s="28"/>
    </row>
    <row r="1184" ht="14.25">
      <c r="A1184" s="28"/>
    </row>
    <row r="1185" ht="14.25">
      <c r="A1185" s="28"/>
    </row>
    <row r="1186" ht="14.25">
      <c r="A1186" s="28"/>
    </row>
    <row r="1187" ht="14.25">
      <c r="A1187" s="28"/>
    </row>
    <row r="1188" ht="14.25">
      <c r="A1188" s="28"/>
    </row>
    <row r="1189" ht="14.25">
      <c r="A1189" s="28"/>
    </row>
    <row r="1190" ht="14.25">
      <c r="A1190" s="28"/>
    </row>
    <row r="1191" ht="14.25">
      <c r="A1191" s="28"/>
    </row>
    <row r="1192" ht="14.25">
      <c r="A1192" s="28"/>
    </row>
    <row r="1193" ht="14.25">
      <c r="A1193" s="28"/>
    </row>
    <row r="1194" ht="14.25">
      <c r="A1194" s="28"/>
    </row>
    <row r="1195" ht="14.25">
      <c r="A1195" s="28"/>
    </row>
    <row r="1196" ht="14.25">
      <c r="A1196" s="28"/>
    </row>
    <row r="1197" ht="14.25">
      <c r="A1197" s="28"/>
    </row>
    <row r="1198" ht="14.25">
      <c r="A1198" s="28"/>
    </row>
    <row r="1199" ht="14.25">
      <c r="A1199" s="28"/>
    </row>
    <row r="1200" ht="14.25">
      <c r="A1200" s="28"/>
    </row>
    <row r="1201" ht="14.25">
      <c r="A1201" s="28"/>
    </row>
    <row r="1202" ht="14.25">
      <c r="A1202" s="28"/>
    </row>
    <row r="1203" ht="14.25">
      <c r="A1203" s="28"/>
    </row>
    <row r="1204" ht="14.25">
      <c r="A1204" s="28"/>
    </row>
    <row r="1205" ht="14.25">
      <c r="A1205" s="28"/>
    </row>
    <row r="1206" ht="14.25">
      <c r="A1206" s="28"/>
    </row>
    <row r="1207" ht="14.25">
      <c r="A1207" s="28"/>
    </row>
    <row r="1208" ht="14.25">
      <c r="A1208" s="28"/>
    </row>
    <row r="1209" ht="14.25">
      <c r="A1209" s="28"/>
    </row>
    <row r="1210" ht="14.25">
      <c r="A1210" s="28"/>
    </row>
    <row r="1211" ht="14.25">
      <c r="A1211" s="28"/>
    </row>
    <row r="1212" ht="14.25">
      <c r="A1212" s="28"/>
    </row>
    <row r="1213" ht="14.25">
      <c r="A1213" s="28"/>
    </row>
    <row r="1214" ht="14.25">
      <c r="A1214" s="28"/>
    </row>
    <row r="1215" ht="14.25">
      <c r="A1215" s="28"/>
    </row>
    <row r="1216" ht="14.25">
      <c r="A1216" s="28"/>
    </row>
    <row r="1217" ht="14.25">
      <c r="A1217" s="28"/>
    </row>
    <row r="1218" ht="14.25">
      <c r="A1218" s="28"/>
    </row>
    <row r="1219" ht="14.25">
      <c r="A1219" s="28"/>
    </row>
    <row r="1220" ht="14.25">
      <c r="A1220" s="28"/>
    </row>
    <row r="1221" ht="14.25">
      <c r="A1221" s="28"/>
    </row>
    <row r="1222" ht="14.25">
      <c r="A1222" s="28"/>
    </row>
    <row r="1223" ht="14.25">
      <c r="A1223" s="28"/>
    </row>
    <row r="1224" ht="14.25">
      <c r="A1224" s="28"/>
    </row>
    <row r="1225" ht="14.25">
      <c r="A1225" s="28"/>
    </row>
    <row r="1226" ht="14.25">
      <c r="A1226" s="28"/>
    </row>
    <row r="1227" ht="14.25">
      <c r="A1227" s="28"/>
    </row>
    <row r="1228" ht="14.25">
      <c r="A1228" s="28"/>
    </row>
    <row r="1229" ht="14.25">
      <c r="A1229" s="28"/>
    </row>
    <row r="1230" ht="14.25">
      <c r="A1230" s="28"/>
    </row>
    <row r="1231" ht="14.25">
      <c r="A1231" s="28"/>
    </row>
    <row r="1232" ht="14.25">
      <c r="A1232" s="28"/>
    </row>
    <row r="1233" ht="14.25">
      <c r="A1233" s="28"/>
    </row>
    <row r="1234" ht="14.25">
      <c r="A1234" s="28"/>
    </row>
    <row r="1235" ht="14.25">
      <c r="A1235" s="28"/>
    </row>
    <row r="1236" ht="14.25">
      <c r="A1236" s="28"/>
    </row>
    <row r="1237" ht="14.25">
      <c r="A1237" s="28"/>
    </row>
    <row r="1238" ht="14.25">
      <c r="A1238" s="28"/>
    </row>
    <row r="1239" ht="14.25">
      <c r="A1239" s="28"/>
    </row>
    <row r="1240" ht="14.25">
      <c r="A1240" s="28"/>
    </row>
    <row r="1241" ht="14.25">
      <c r="A1241" s="28"/>
    </row>
    <row r="1242" ht="14.25">
      <c r="A1242" s="28"/>
    </row>
    <row r="1243" ht="14.25">
      <c r="A1243" s="28"/>
    </row>
    <row r="1244" ht="14.25">
      <c r="A1244" s="28"/>
    </row>
    <row r="1245" ht="14.25">
      <c r="A1245" s="28"/>
    </row>
    <row r="1246" ht="14.25">
      <c r="A1246" s="28"/>
    </row>
    <row r="1247" ht="14.25">
      <c r="A1247" s="28"/>
    </row>
    <row r="1248" ht="14.25">
      <c r="A1248" s="28"/>
    </row>
    <row r="1249" ht="14.25">
      <c r="A1249" s="28"/>
    </row>
    <row r="1250" ht="14.25">
      <c r="A1250" s="28"/>
    </row>
    <row r="1251" ht="14.25">
      <c r="A1251" s="28"/>
    </row>
    <row r="1252" ht="14.25">
      <c r="A1252" s="28"/>
    </row>
    <row r="1253" ht="14.25">
      <c r="A1253" s="28"/>
    </row>
    <row r="1254" ht="14.25">
      <c r="A1254" s="28"/>
    </row>
    <row r="1255" ht="14.25">
      <c r="A1255" s="28"/>
    </row>
    <row r="1256" ht="14.25">
      <c r="A1256" s="28"/>
    </row>
    <row r="1257" ht="14.25">
      <c r="A1257" s="28"/>
    </row>
    <row r="1258" ht="14.25">
      <c r="A1258" s="28"/>
    </row>
    <row r="1259" ht="14.25">
      <c r="A1259" s="28"/>
    </row>
    <row r="1260" ht="14.25">
      <c r="A1260" s="28"/>
    </row>
    <row r="1261" ht="14.25">
      <c r="A1261" s="28"/>
    </row>
    <row r="1262" ht="14.25">
      <c r="A1262" s="28"/>
    </row>
    <row r="1263" ht="14.25">
      <c r="A1263" s="28"/>
    </row>
    <row r="1264" ht="14.25">
      <c r="A1264" s="28"/>
    </row>
    <row r="1265" ht="14.25">
      <c r="A1265" s="28"/>
    </row>
    <row r="1266" ht="14.25">
      <c r="A1266" s="28"/>
    </row>
    <row r="1267" ht="14.25">
      <c r="A1267" s="28"/>
    </row>
    <row r="1268" ht="14.25">
      <c r="A1268" s="28"/>
    </row>
    <row r="1269" ht="14.25">
      <c r="A1269" s="28"/>
    </row>
    <row r="1270" ht="14.25">
      <c r="A1270" s="28"/>
    </row>
    <row r="1271" ht="14.25">
      <c r="A1271" s="28"/>
    </row>
    <row r="1272" ht="14.25">
      <c r="A1272" s="28"/>
    </row>
    <row r="1273" ht="14.25">
      <c r="A1273" s="28"/>
    </row>
    <row r="1274" ht="14.25">
      <c r="A1274" s="28"/>
    </row>
    <row r="1275" ht="14.25">
      <c r="A1275" s="28"/>
    </row>
    <row r="1276" ht="14.25">
      <c r="A1276" s="28"/>
    </row>
    <row r="1277" ht="14.25">
      <c r="A1277" s="28"/>
    </row>
    <row r="1278" ht="14.25">
      <c r="A1278" s="28"/>
    </row>
    <row r="1279" ht="14.25">
      <c r="A1279" s="28"/>
    </row>
    <row r="1280" ht="14.25">
      <c r="A1280" s="28"/>
    </row>
    <row r="1281" ht="14.25">
      <c r="A1281" s="28"/>
    </row>
    <row r="1282" ht="14.25">
      <c r="A1282" s="28"/>
    </row>
    <row r="1283" ht="14.25">
      <c r="A1283" s="28"/>
    </row>
    <row r="1284" ht="14.25">
      <c r="A1284" s="28"/>
    </row>
    <row r="1285" ht="14.25">
      <c r="A1285" s="28"/>
    </row>
    <row r="1286" ht="14.25">
      <c r="A1286" s="28"/>
    </row>
    <row r="1287" ht="14.25">
      <c r="A1287" s="28"/>
    </row>
    <row r="1288" ht="14.25">
      <c r="A1288" s="28"/>
    </row>
    <row r="1289" ht="14.25">
      <c r="A1289" s="28"/>
    </row>
    <row r="1290" ht="14.25">
      <c r="A1290" s="28"/>
    </row>
    <row r="1291" ht="14.25">
      <c r="A1291" s="28"/>
    </row>
    <row r="1292" ht="14.25">
      <c r="A1292" s="28"/>
    </row>
    <row r="1293" ht="14.25">
      <c r="A1293" s="28"/>
    </row>
    <row r="1294" ht="14.25">
      <c r="A1294" s="28"/>
    </row>
    <row r="1295" ht="14.25">
      <c r="A1295" s="28"/>
    </row>
    <row r="1296" ht="14.25">
      <c r="A1296" s="28"/>
    </row>
    <row r="1297" ht="14.25">
      <c r="A1297" s="28"/>
    </row>
    <row r="1298" ht="14.25">
      <c r="A1298" s="28"/>
    </row>
    <row r="1299" ht="14.25">
      <c r="A1299" s="28"/>
    </row>
    <row r="1300" ht="14.25">
      <c r="A1300" s="28"/>
    </row>
    <row r="1301" ht="14.25">
      <c r="A1301" s="28"/>
    </row>
    <row r="1302" ht="14.25">
      <c r="A1302" s="28"/>
    </row>
    <row r="1303" ht="14.25">
      <c r="A1303" s="28"/>
    </row>
    <row r="1304" ht="14.25">
      <c r="A1304" s="28"/>
    </row>
    <row r="1305" ht="14.25">
      <c r="A1305" s="28"/>
    </row>
    <row r="1306" ht="14.25">
      <c r="A1306" s="28"/>
    </row>
    <row r="1307" ht="14.25">
      <c r="A1307" s="28"/>
    </row>
    <row r="1308" ht="14.25">
      <c r="A1308" s="28"/>
    </row>
    <row r="1309" ht="14.25">
      <c r="A1309" s="28"/>
    </row>
    <row r="1310" ht="14.25">
      <c r="A1310" s="28"/>
    </row>
    <row r="1311" ht="14.25">
      <c r="A1311" s="28"/>
    </row>
    <row r="1312" ht="14.25">
      <c r="A1312" s="28"/>
    </row>
    <row r="1313" ht="14.25">
      <c r="A1313" s="28"/>
    </row>
    <row r="1314" ht="14.25">
      <c r="A1314" s="28"/>
    </row>
    <row r="1315" ht="14.25">
      <c r="A1315" s="28"/>
    </row>
    <row r="1316" ht="14.25">
      <c r="A1316" s="28"/>
    </row>
    <row r="1317" ht="14.25">
      <c r="A1317" s="28"/>
    </row>
    <row r="1318" ht="14.25">
      <c r="A1318" s="28"/>
    </row>
    <row r="1319" ht="14.25">
      <c r="A1319" s="28"/>
    </row>
    <row r="1320" ht="14.25">
      <c r="A1320" s="28"/>
    </row>
    <row r="1321" ht="14.25">
      <c r="A1321" s="28"/>
    </row>
    <row r="1322" ht="14.25">
      <c r="A1322" s="28"/>
    </row>
    <row r="1323" ht="14.25">
      <c r="A1323" s="28"/>
    </row>
    <row r="1324" ht="14.25">
      <c r="A1324" s="28"/>
    </row>
    <row r="1325" ht="14.25">
      <c r="A1325" s="28"/>
    </row>
    <row r="1326" ht="14.25">
      <c r="A1326" s="28"/>
    </row>
    <row r="1327" ht="14.25">
      <c r="A1327" s="28"/>
    </row>
    <row r="1328" ht="14.25">
      <c r="A1328" s="28"/>
    </row>
    <row r="1329" ht="14.25">
      <c r="A1329" s="28"/>
    </row>
    <row r="1330" ht="14.25">
      <c r="A1330" s="28"/>
    </row>
    <row r="1331" ht="14.25">
      <c r="A1331" s="28"/>
    </row>
    <row r="1332" ht="14.25">
      <c r="A1332" s="28"/>
    </row>
    <row r="1333" ht="14.25">
      <c r="A1333" s="28"/>
    </row>
    <row r="1334" ht="14.25">
      <c r="A1334" s="28"/>
    </row>
    <row r="1335" ht="14.25">
      <c r="A1335" s="28"/>
    </row>
    <row r="1336" ht="14.25">
      <c r="A1336" s="28"/>
    </row>
    <row r="1337" ht="14.25">
      <c r="A1337" s="28"/>
    </row>
    <row r="1338" ht="14.25">
      <c r="A1338" s="28"/>
    </row>
    <row r="1339" ht="14.25">
      <c r="A1339" s="28"/>
    </row>
    <row r="1340" ht="14.25">
      <c r="A1340" s="28"/>
    </row>
    <row r="1341" ht="14.25">
      <c r="A1341" s="28"/>
    </row>
    <row r="1342" ht="14.25">
      <c r="A1342" s="28"/>
    </row>
    <row r="1343" ht="14.25">
      <c r="A1343" s="28"/>
    </row>
    <row r="1344" ht="14.25">
      <c r="A1344" s="28"/>
    </row>
    <row r="1345" ht="14.25">
      <c r="A1345" s="28"/>
    </row>
    <row r="1346" ht="14.25">
      <c r="A1346" s="28"/>
    </row>
    <row r="1347" ht="14.25">
      <c r="A1347" s="28"/>
    </row>
    <row r="1348" ht="14.25">
      <c r="A1348" s="28"/>
    </row>
    <row r="1349" ht="14.25">
      <c r="A1349" s="28"/>
    </row>
    <row r="1350" ht="14.25">
      <c r="A1350" s="28"/>
    </row>
    <row r="1351" ht="14.25">
      <c r="A1351" s="28"/>
    </row>
    <row r="1352" ht="14.25">
      <c r="A1352" s="28"/>
    </row>
    <row r="1353" ht="14.25">
      <c r="A1353" s="28"/>
    </row>
    <row r="1354" ht="14.25">
      <c r="A1354" s="28"/>
    </row>
    <row r="1355" ht="14.25">
      <c r="A1355" s="28"/>
    </row>
    <row r="1356" ht="14.25">
      <c r="A1356" s="28"/>
    </row>
    <row r="1357" ht="14.25">
      <c r="A1357" s="28"/>
    </row>
    <row r="1358" ht="14.25">
      <c r="A1358" s="28"/>
    </row>
    <row r="1359" ht="14.25">
      <c r="A1359" s="28"/>
    </row>
    <row r="1360" ht="14.25">
      <c r="A1360" s="28"/>
    </row>
    <row r="1361" ht="14.25">
      <c r="A1361" s="28"/>
    </row>
    <row r="1362" ht="14.25">
      <c r="A1362" s="28"/>
    </row>
    <row r="1363" ht="14.25">
      <c r="A1363" s="28"/>
    </row>
    <row r="1364" ht="14.25">
      <c r="A1364" s="28"/>
    </row>
    <row r="1365" ht="14.25">
      <c r="A1365" s="28"/>
    </row>
    <row r="1366" ht="14.25">
      <c r="A1366" s="28"/>
    </row>
    <row r="1367" ht="14.25">
      <c r="A1367" s="28"/>
    </row>
    <row r="1368" ht="14.25">
      <c r="A1368" s="28"/>
    </row>
    <row r="1369" ht="14.25">
      <c r="A1369" s="28"/>
    </row>
    <row r="1370" ht="14.25">
      <c r="A1370" s="28"/>
    </row>
    <row r="1371" ht="14.25">
      <c r="A1371" s="28"/>
    </row>
    <row r="1372" ht="14.25">
      <c r="A1372" s="28"/>
    </row>
    <row r="1373" ht="14.25">
      <c r="A1373" s="28"/>
    </row>
    <row r="1374" ht="14.25">
      <c r="A1374" s="28"/>
    </row>
    <row r="1375" ht="14.25">
      <c r="A1375" s="28"/>
    </row>
    <row r="1376" ht="14.25">
      <c r="A1376" s="28"/>
    </row>
    <row r="1377" ht="14.25">
      <c r="A1377" s="28"/>
    </row>
    <row r="1378" ht="14.25">
      <c r="A1378" s="28"/>
    </row>
    <row r="1379" ht="14.25">
      <c r="A1379" s="28"/>
    </row>
    <row r="1380" ht="14.25">
      <c r="A1380" s="28"/>
    </row>
    <row r="1381" ht="14.25">
      <c r="A1381" s="28"/>
    </row>
    <row r="1382" ht="14.25">
      <c r="A1382" s="28"/>
    </row>
    <row r="1383" ht="14.25">
      <c r="A1383" s="28"/>
    </row>
    <row r="1384" ht="14.25">
      <c r="A1384" s="28"/>
    </row>
    <row r="1385" ht="14.25">
      <c r="A1385" s="28"/>
    </row>
    <row r="1386" ht="14.25">
      <c r="A1386" s="28"/>
    </row>
    <row r="1387" ht="14.25">
      <c r="A1387" s="28"/>
    </row>
    <row r="1388" ht="14.25">
      <c r="A1388" s="28"/>
    </row>
    <row r="1389" ht="14.25">
      <c r="A1389" s="28"/>
    </row>
    <row r="1390" ht="14.25">
      <c r="A1390" s="28"/>
    </row>
    <row r="1391" ht="14.25">
      <c r="A1391" s="28"/>
    </row>
    <row r="1392" ht="14.25">
      <c r="A1392" s="28"/>
    </row>
    <row r="1393" ht="14.25">
      <c r="A1393" s="28"/>
    </row>
    <row r="1394" ht="14.25">
      <c r="A1394" s="28"/>
    </row>
    <row r="1395" ht="14.25">
      <c r="A1395" s="28"/>
    </row>
    <row r="1396" ht="14.25">
      <c r="A1396" s="28"/>
    </row>
    <row r="1397" ht="14.25">
      <c r="A1397" s="28"/>
    </row>
    <row r="1398" ht="14.25">
      <c r="A1398" s="28"/>
    </row>
  </sheetData>
  <sheetProtection password="DC54" sheet="1" objects="1" scenarios="1"/>
  <mergeCells count="2">
    <mergeCell ref="A1:I1"/>
    <mergeCell ref="J1:M2"/>
  </mergeCells>
  <dataValidations count="1">
    <dataValidation type="custom" allowBlank="1" showInputMessage="1" showErrorMessage="1" errorTitle="Duplicate Sales Tax" error="Cannot Enter Duplicate Sales Tax Numbers" sqref="A3:A1398">
      <formula1>COUNTIF($A$3:$A$5000,A3)=1</formula1>
    </dataValidation>
  </dataValidations>
  <printOptions/>
  <pageMargins left="0.7" right="0.7" top="0.75" bottom="0.75" header="0.3" footer="0.3"/>
  <pageSetup fitToHeight="0"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dimension ref="A1:D8"/>
  <sheetViews>
    <sheetView zoomScalePageLayoutView="0" workbookViewId="0" topLeftCell="A1">
      <selection activeCell="D3" sqref="D3"/>
    </sheetView>
  </sheetViews>
  <sheetFormatPr defaultColWidth="8.8515625" defaultRowHeight="15"/>
  <cols>
    <col min="1" max="1" width="26.00390625" style="13" bestFit="1" customWidth="1"/>
    <col min="2" max="2" width="15.8515625" style="13" bestFit="1" customWidth="1"/>
    <col min="3" max="3" width="10.8515625" style="13" bestFit="1" customWidth="1"/>
    <col min="4" max="4" width="11.140625" style="13" bestFit="1" customWidth="1"/>
    <col min="5" max="16384" width="8.8515625" style="13" customWidth="1"/>
  </cols>
  <sheetData>
    <row r="1" spans="1:4" ht="20.25">
      <c r="A1" s="60" t="s">
        <v>11</v>
      </c>
      <c r="B1" s="61"/>
      <c r="C1" s="61"/>
      <c r="D1" s="62"/>
    </row>
    <row r="2" spans="1:4" ht="15">
      <c r="A2" s="21"/>
      <c r="B2" s="39" t="s">
        <v>29</v>
      </c>
      <c r="C2" s="39" t="s">
        <v>4</v>
      </c>
      <c r="D2" s="39" t="s">
        <v>30</v>
      </c>
    </row>
    <row r="3" spans="1:4" ht="15">
      <c r="A3" s="6" t="s">
        <v>13</v>
      </c>
      <c r="B3" s="3">
        <f>IF(SUM('Details by Location'!E3:E299)=0,0,(SUM('Details by Location'!E3:E299)))</f>
        <v>0</v>
      </c>
      <c r="C3" s="3">
        <f>Rates!$A$1</f>
        <v>0.03</v>
      </c>
      <c r="D3" s="2">
        <f>C3*B3</f>
        <v>0</v>
      </c>
    </row>
    <row r="4" spans="1:4" ht="15">
      <c r="A4" s="6" t="s">
        <v>14</v>
      </c>
      <c r="B4" s="3">
        <f>IF(SUM('Details by Location'!G3:G299)=0,0,SUM('Details by Location'!G3:G299))</f>
        <v>0</v>
      </c>
      <c r="C4" s="1">
        <f>Rates!$A$2</f>
        <v>0.005</v>
      </c>
      <c r="D4" s="2">
        <f>C4*B4</f>
        <v>0</v>
      </c>
    </row>
    <row r="5" spans="1:4" ht="15">
      <c r="A5" s="21"/>
      <c r="B5" s="21"/>
      <c r="C5" s="21"/>
      <c r="D5" s="40"/>
    </row>
    <row r="6" spans="1:4" ht="15">
      <c r="A6" s="6" t="s">
        <v>34</v>
      </c>
      <c r="B6" s="4">
        <f>B3+B4</f>
        <v>0</v>
      </c>
      <c r="C6" s="6" t="s">
        <v>12</v>
      </c>
      <c r="D6" s="5">
        <f>D3+D4</f>
        <v>0</v>
      </c>
    </row>
    <row r="7" spans="1:4" ht="15">
      <c r="A7" s="21"/>
      <c r="B7" s="21"/>
      <c r="C7" s="21"/>
      <c r="D7" s="21"/>
    </row>
    <row r="8" spans="1:4" ht="15">
      <c r="A8" s="18" t="s">
        <v>15</v>
      </c>
      <c r="B8" s="4">
        <f>SUM('Details by Location'!D3:D200)</f>
        <v>0</v>
      </c>
      <c r="C8" s="21"/>
      <c r="D8" s="21"/>
    </row>
  </sheetData>
  <sheetProtection password="DC54" sheet="1"/>
  <mergeCells count="1">
    <mergeCell ref="A1:D1"/>
  </mergeCells>
  <hyperlinks>
    <hyperlink ref="A8" location="Main!A1" display="Main ««"/>
  </hyperlink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B9"/>
  <sheetViews>
    <sheetView zoomScalePageLayoutView="0" workbookViewId="0" topLeftCell="A1">
      <selection activeCell="A8" sqref="A8"/>
    </sheetView>
  </sheetViews>
  <sheetFormatPr defaultColWidth="9.140625" defaultRowHeight="15"/>
  <cols>
    <col min="1" max="1" width="11.57421875" style="0" customWidth="1"/>
    <col min="2" max="2" width="24.140625" style="0" bestFit="1" customWidth="1"/>
  </cols>
  <sheetData>
    <row r="1" spans="1:2" ht="15">
      <c r="A1">
        <v>0.03</v>
      </c>
      <c r="B1" t="s">
        <v>19</v>
      </c>
    </row>
    <row r="2" spans="1:2" ht="15">
      <c r="A2">
        <v>0.005</v>
      </c>
      <c r="B2" t="s">
        <v>20</v>
      </c>
    </row>
    <row r="3" spans="1:2" ht="15">
      <c r="A3">
        <v>5</v>
      </c>
      <c r="B3" t="s">
        <v>4</v>
      </c>
    </row>
    <row r="4" spans="1:2" ht="15">
      <c r="A4">
        <v>3000</v>
      </c>
      <c r="B4" t="s">
        <v>22</v>
      </c>
    </row>
    <row r="5" spans="1:2" ht="15">
      <c r="A5" t="b">
        <v>0</v>
      </c>
      <c r="B5" t="s">
        <v>26</v>
      </c>
    </row>
    <row r="6" spans="1:2" ht="15">
      <c r="A6" s="8">
        <f ca="1">TODAY()</f>
        <v>43215</v>
      </c>
      <c r="B6" t="s">
        <v>31</v>
      </c>
    </row>
    <row r="7" spans="1:2" ht="15">
      <c r="A7" s="8">
        <f>Main!D5+20</f>
        <v>20</v>
      </c>
      <c r="B7" t="s">
        <v>32</v>
      </c>
    </row>
    <row r="8" spans="1:2" ht="15">
      <c r="A8" t="b">
        <f>A6&lt;=A7</f>
        <v>0</v>
      </c>
      <c r="B8" t="s">
        <v>33</v>
      </c>
    </row>
    <row r="9" spans="1:2" ht="15">
      <c r="A9" t="s">
        <v>36</v>
      </c>
      <c r="B9" t="s">
        <v>37</v>
      </c>
    </row>
  </sheetData>
  <sheetProtection password="8F98" sheet="1"/>
  <printOptions/>
  <pageMargins left="0.7" right="0.7" top="0.75" bottom="0.75" header="0.3" footer="0.3"/>
  <pageSetup fitToHeight="0"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Jared</dc:creator>
  <cp:keywords/>
  <dc:description/>
  <cp:lastModifiedBy>Oden, Michelle</cp:lastModifiedBy>
  <cp:lastPrinted>2015-09-23T21:23:40Z</cp:lastPrinted>
  <dcterms:created xsi:type="dcterms:W3CDTF">2015-09-23T20:16:48Z</dcterms:created>
  <dcterms:modified xsi:type="dcterms:W3CDTF">2018-04-25T18:53:05Z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